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d344fcb219454f45/Dokument/Hallands OF/Dokument/DM-lyftet 2024/"/>
    </mc:Choice>
  </mc:AlternateContent>
  <xr:revisionPtr revIDLastSave="84" documentId="8_{64BCC984-361C-4A0B-8285-8C2EB4F72FEF}" xr6:coauthVersionLast="47" xr6:coauthVersionMax="47" xr10:uidLastSave="{7CE2F148-C08D-4ADD-B5F3-2EFC5719C968}"/>
  <bookViews>
    <workbookView xWindow="-108" yWindow="-108" windowWidth="23256" windowHeight="12456" tabRatio="500" xr2:uid="{6D343F6C-4EDD-4950-924D-A627FEFED8F1}"/>
  </bookViews>
  <sheets>
    <sheet name="Medelv." sheetId="1" r:id="rId1"/>
  </sheets>
  <definedNames>
    <definedName name="_xlnm._FilterDatabase" localSheetId="0" hidden="1">Medelv.!$J$103:$M$103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" i="1" l="1"/>
  <c r="K110" i="1"/>
  <c r="J110" i="1"/>
  <c r="N89" i="1" l="1"/>
  <c r="M88" i="1"/>
  <c r="O88" i="1" s="1"/>
  <c r="M87" i="1"/>
  <c r="O87" i="1" s="1"/>
  <c r="M86" i="1"/>
  <c r="O86" i="1" s="1"/>
  <c r="M85" i="1"/>
  <c r="O85" i="1" s="1"/>
  <c r="M84" i="1"/>
  <c r="O84" i="1" s="1"/>
  <c r="M83" i="1"/>
  <c r="O83" i="1" s="1"/>
  <c r="M82" i="1"/>
  <c r="N81" i="1"/>
  <c r="E12" i="1"/>
  <c r="G12" i="1" s="1"/>
  <c r="E2" i="1"/>
  <c r="M2" i="1"/>
  <c r="M12" i="1"/>
  <c r="O12" i="1" s="1"/>
  <c r="M22" i="1"/>
  <c r="O22" i="1" s="1"/>
  <c r="M32" i="1"/>
  <c r="O32" i="1" s="1"/>
  <c r="E22" i="1"/>
  <c r="E32" i="1"/>
  <c r="E42" i="1"/>
  <c r="M42" i="1"/>
  <c r="M52" i="1"/>
  <c r="E52" i="1"/>
  <c r="G52" i="1" s="1"/>
  <c r="E62" i="1"/>
  <c r="G62" i="1" s="1"/>
  <c r="O62" i="1"/>
  <c r="M72" i="1"/>
  <c r="E82" i="1"/>
  <c r="E72" i="1"/>
  <c r="E4" i="1"/>
  <c r="F9" i="1"/>
  <c r="J105" i="1" s="1"/>
  <c r="O72" i="1"/>
  <c r="O52" i="1"/>
  <c r="O42" i="1"/>
  <c r="O3" i="1"/>
  <c r="O2" i="1"/>
  <c r="G42" i="1"/>
  <c r="G32" i="1"/>
  <c r="G22" i="1"/>
  <c r="G2" i="1"/>
  <c r="E3" i="1"/>
  <c r="G3" i="1" s="1"/>
  <c r="J1" i="1"/>
  <c r="J11" i="1" s="1"/>
  <c r="J21" i="1" s="1"/>
  <c r="J31" i="1" s="1"/>
  <c r="J41" i="1" s="1"/>
  <c r="J51" i="1" s="1"/>
  <c r="J61" i="1" s="1"/>
  <c r="J71" i="1" s="1"/>
  <c r="J81" i="1" s="1"/>
  <c r="K1" i="1"/>
  <c r="K11" i="1" s="1"/>
  <c r="K21" i="1" s="1"/>
  <c r="K31" i="1" s="1"/>
  <c r="K41" i="1" s="1"/>
  <c r="K51" i="1" s="1"/>
  <c r="K61" i="1" s="1"/>
  <c r="K71" i="1" s="1"/>
  <c r="K81" i="1" s="1"/>
  <c r="L1" i="1"/>
  <c r="L11" i="1" s="1"/>
  <c r="L21" i="1" s="1"/>
  <c r="L31" i="1" s="1"/>
  <c r="L41" i="1" s="1"/>
  <c r="L51" i="1" s="1"/>
  <c r="L61" i="1" s="1"/>
  <c r="L71" i="1" s="1"/>
  <c r="L81" i="1" s="1"/>
  <c r="M1" i="1"/>
  <c r="M11" i="1" s="1"/>
  <c r="M21" i="1" s="1"/>
  <c r="M31" i="1" s="1"/>
  <c r="M41" i="1" s="1"/>
  <c r="M51" i="1" s="1"/>
  <c r="M61" i="1" s="1"/>
  <c r="M71" i="1" s="1"/>
  <c r="M81" i="1" s="1"/>
  <c r="N1" i="1"/>
  <c r="N11" i="1" s="1"/>
  <c r="N21" i="1" s="1"/>
  <c r="N31" i="1" s="1"/>
  <c r="N41" i="1" s="1"/>
  <c r="N51" i="1" s="1"/>
  <c r="N61" i="1" s="1"/>
  <c r="N71" i="1" s="1"/>
  <c r="O1" i="1"/>
  <c r="M3" i="1"/>
  <c r="G4" i="1"/>
  <c r="M4" i="1"/>
  <c r="O4" i="1" s="1"/>
  <c r="E5" i="1"/>
  <c r="G5" i="1" s="1"/>
  <c r="M5" i="1"/>
  <c r="O5" i="1" s="1"/>
  <c r="E6" i="1"/>
  <c r="G6" i="1"/>
  <c r="M6" i="1"/>
  <c r="O6" i="1" s="1"/>
  <c r="E7" i="1"/>
  <c r="G7" i="1" s="1"/>
  <c r="M7" i="1"/>
  <c r="E8" i="1"/>
  <c r="G8" i="1" s="1"/>
  <c r="M8" i="1"/>
  <c r="O8" i="1" s="1"/>
  <c r="N9" i="1"/>
  <c r="J112" i="1" s="1"/>
  <c r="B11" i="1"/>
  <c r="B21" i="1" s="1"/>
  <c r="B31" i="1" s="1"/>
  <c r="B41" i="1" s="1"/>
  <c r="B51" i="1" s="1"/>
  <c r="B61" i="1" s="1"/>
  <c r="B71" i="1" s="1"/>
  <c r="B81" i="1" s="1"/>
  <c r="C11" i="1"/>
  <c r="C21" i="1" s="1"/>
  <c r="C31" i="1" s="1"/>
  <c r="C41" i="1" s="1"/>
  <c r="C51" i="1" s="1"/>
  <c r="C61" i="1" s="1"/>
  <c r="C71" i="1" s="1"/>
  <c r="C81" i="1" s="1"/>
  <c r="D11" i="1"/>
  <c r="D21" i="1" s="1"/>
  <c r="D31" i="1" s="1"/>
  <c r="D41" i="1" s="1"/>
  <c r="D51" i="1" s="1"/>
  <c r="D61" i="1" s="1"/>
  <c r="D71" i="1" s="1"/>
  <c r="D81" i="1" s="1"/>
  <c r="E11" i="1"/>
  <c r="E21" i="1" s="1"/>
  <c r="E31" i="1" s="1"/>
  <c r="E41" i="1" s="1"/>
  <c r="E51" i="1" s="1"/>
  <c r="E61" i="1" s="1"/>
  <c r="E71" i="1" s="1"/>
  <c r="E81" i="1" s="1"/>
  <c r="F11" i="1"/>
  <c r="F21" i="1" s="1"/>
  <c r="F31" i="1" s="1"/>
  <c r="F41" i="1" s="1"/>
  <c r="F51" i="1" s="1"/>
  <c r="F61" i="1" s="1"/>
  <c r="F71" i="1" s="1"/>
  <c r="F81" i="1" s="1"/>
  <c r="G11" i="1"/>
  <c r="G21" i="1" s="1"/>
  <c r="G31" i="1" s="1"/>
  <c r="G41" i="1" s="1"/>
  <c r="G51" i="1" s="1"/>
  <c r="G61" i="1" s="1"/>
  <c r="G71" i="1" s="1"/>
  <c r="G81" i="1" s="1"/>
  <c r="E13" i="1"/>
  <c r="G13" i="1" s="1"/>
  <c r="M13" i="1"/>
  <c r="O13" i="1" s="1"/>
  <c r="E14" i="1"/>
  <c r="G14" i="1" s="1"/>
  <c r="M14" i="1"/>
  <c r="O14" i="1" s="1"/>
  <c r="E15" i="1"/>
  <c r="G15" i="1" s="1"/>
  <c r="M15" i="1"/>
  <c r="O15" i="1" s="1"/>
  <c r="E16" i="1"/>
  <c r="G16" i="1" s="1"/>
  <c r="M16" i="1"/>
  <c r="O16" i="1" s="1"/>
  <c r="E17" i="1"/>
  <c r="G17" i="1" s="1"/>
  <c r="M17" i="1"/>
  <c r="O17" i="1" s="1"/>
  <c r="E18" i="1"/>
  <c r="G18" i="1" s="1"/>
  <c r="M18" i="1"/>
  <c r="O18" i="1" s="1"/>
  <c r="F19" i="1"/>
  <c r="J117" i="1" s="1"/>
  <c r="N19" i="1"/>
  <c r="J121" i="1" s="1"/>
  <c r="E23" i="1"/>
  <c r="G23" i="1" s="1"/>
  <c r="M23" i="1"/>
  <c r="O23" i="1" s="1"/>
  <c r="E24" i="1"/>
  <c r="G24" i="1" s="1"/>
  <c r="M24" i="1"/>
  <c r="O24" i="1" s="1"/>
  <c r="E25" i="1"/>
  <c r="G25" i="1" s="1"/>
  <c r="M25" i="1"/>
  <c r="O25" i="1" s="1"/>
  <c r="E26" i="1"/>
  <c r="G26" i="1" s="1"/>
  <c r="M26" i="1"/>
  <c r="O26" i="1" s="1"/>
  <c r="E27" i="1"/>
  <c r="G27" i="1" s="1"/>
  <c r="M27" i="1"/>
  <c r="O27" i="1" s="1"/>
  <c r="E28" i="1"/>
  <c r="G28" i="1" s="1"/>
  <c r="M28" i="1"/>
  <c r="O28" i="1" s="1"/>
  <c r="F29" i="1"/>
  <c r="J119" i="1" s="1"/>
  <c r="N29" i="1"/>
  <c r="J108" i="1" s="1"/>
  <c r="E33" i="1"/>
  <c r="G33" i="1" s="1"/>
  <c r="M33" i="1"/>
  <c r="O33" i="1" s="1"/>
  <c r="E34" i="1"/>
  <c r="G34" i="1"/>
  <c r="M34" i="1"/>
  <c r="O34" i="1" s="1"/>
  <c r="E35" i="1"/>
  <c r="G35" i="1" s="1"/>
  <c r="M35" i="1"/>
  <c r="O35" i="1" s="1"/>
  <c r="E36" i="1"/>
  <c r="G36" i="1" s="1"/>
  <c r="M36" i="1"/>
  <c r="O36" i="1" s="1"/>
  <c r="E37" i="1"/>
  <c r="G37" i="1" s="1"/>
  <c r="M37" i="1"/>
  <c r="O37" i="1" s="1"/>
  <c r="E38" i="1"/>
  <c r="G38" i="1" s="1"/>
  <c r="M38" i="1"/>
  <c r="O38" i="1" s="1"/>
  <c r="F39" i="1"/>
  <c r="J114" i="1" s="1"/>
  <c r="N39" i="1"/>
  <c r="J122" i="1" s="1"/>
  <c r="E43" i="1"/>
  <c r="M43" i="1"/>
  <c r="O43" i="1" s="1"/>
  <c r="E44" i="1"/>
  <c r="G44" i="1" s="1"/>
  <c r="M44" i="1"/>
  <c r="O44" i="1" s="1"/>
  <c r="E45" i="1"/>
  <c r="G45" i="1" s="1"/>
  <c r="M45" i="1"/>
  <c r="O45" i="1" s="1"/>
  <c r="E46" i="1"/>
  <c r="G46" i="1" s="1"/>
  <c r="M46" i="1"/>
  <c r="O46" i="1" s="1"/>
  <c r="E47" i="1"/>
  <c r="G47" i="1" s="1"/>
  <c r="M47" i="1"/>
  <c r="O47" i="1" s="1"/>
  <c r="E48" i="1"/>
  <c r="G48" i="1" s="1"/>
  <c r="M48" i="1"/>
  <c r="O48" i="1" s="1"/>
  <c r="F49" i="1"/>
  <c r="J107" i="1" s="1"/>
  <c r="N49" i="1"/>
  <c r="J115" i="1" s="1"/>
  <c r="E53" i="1"/>
  <c r="G53" i="1" s="1"/>
  <c r="M53" i="1"/>
  <c r="E54" i="1"/>
  <c r="G54" i="1"/>
  <c r="M54" i="1"/>
  <c r="O54" i="1" s="1"/>
  <c r="E55" i="1"/>
  <c r="G55" i="1" s="1"/>
  <c r="M55" i="1"/>
  <c r="O55" i="1" s="1"/>
  <c r="E56" i="1"/>
  <c r="G56" i="1" s="1"/>
  <c r="M56" i="1"/>
  <c r="O56" i="1" s="1"/>
  <c r="E57" i="1"/>
  <c r="G57" i="1" s="1"/>
  <c r="M57" i="1"/>
  <c r="O57" i="1" s="1"/>
  <c r="E58" i="1"/>
  <c r="G58" i="1" s="1"/>
  <c r="M58" i="1"/>
  <c r="O58" i="1" s="1"/>
  <c r="F59" i="1"/>
  <c r="J118" i="1" s="1"/>
  <c r="N59" i="1"/>
  <c r="J120" i="1" s="1"/>
  <c r="E63" i="1"/>
  <c r="M63" i="1"/>
  <c r="O63" i="1" s="1"/>
  <c r="E64" i="1"/>
  <c r="G64" i="1"/>
  <c r="M64" i="1"/>
  <c r="O64" i="1" s="1"/>
  <c r="E65" i="1"/>
  <c r="G65" i="1" s="1"/>
  <c r="M65" i="1"/>
  <c r="O65" i="1" s="1"/>
  <c r="E66" i="1"/>
  <c r="G66" i="1"/>
  <c r="M66" i="1"/>
  <c r="O66" i="1" s="1"/>
  <c r="E67" i="1"/>
  <c r="G67" i="1" s="1"/>
  <c r="M67" i="1"/>
  <c r="O67" i="1" s="1"/>
  <c r="E68" i="1"/>
  <c r="G68" i="1" s="1"/>
  <c r="M68" i="1"/>
  <c r="O68" i="1" s="1"/>
  <c r="F69" i="1"/>
  <c r="J113" i="1" s="1"/>
  <c r="N69" i="1"/>
  <c r="J106" i="1" s="1"/>
  <c r="E73" i="1"/>
  <c r="G73" i="1" s="1"/>
  <c r="M73" i="1"/>
  <c r="E74" i="1"/>
  <c r="G74" i="1" s="1"/>
  <c r="M74" i="1"/>
  <c r="O74" i="1" s="1"/>
  <c r="E75" i="1"/>
  <c r="G75" i="1" s="1"/>
  <c r="M75" i="1"/>
  <c r="O75" i="1" s="1"/>
  <c r="E76" i="1"/>
  <c r="G76" i="1" s="1"/>
  <c r="M76" i="1"/>
  <c r="O76" i="1" s="1"/>
  <c r="E77" i="1"/>
  <c r="G77" i="1" s="1"/>
  <c r="M77" i="1"/>
  <c r="O77" i="1" s="1"/>
  <c r="E78" i="1"/>
  <c r="G78" i="1" s="1"/>
  <c r="M78" i="1"/>
  <c r="O78" i="1" s="1"/>
  <c r="F79" i="1"/>
  <c r="J111" i="1" s="1"/>
  <c r="N79" i="1"/>
  <c r="J109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F89" i="1"/>
  <c r="J116" i="1" s="1"/>
  <c r="M89" i="1" l="1"/>
  <c r="O82" i="1"/>
  <c r="O89" i="1" s="1"/>
  <c r="M9" i="1"/>
  <c r="M59" i="1"/>
  <c r="M79" i="1"/>
  <c r="O73" i="1"/>
  <c r="O79" i="1" s="1"/>
  <c r="K109" i="1" s="1"/>
  <c r="M69" i="1"/>
  <c r="O69" i="1"/>
  <c r="K106" i="1" s="1"/>
  <c r="O53" i="1"/>
  <c r="O59" i="1" s="1"/>
  <c r="K120" i="1" s="1"/>
  <c r="O49" i="1"/>
  <c r="K115" i="1" s="1"/>
  <c r="M49" i="1"/>
  <c r="O39" i="1"/>
  <c r="K122" i="1" s="1"/>
  <c r="M39" i="1"/>
  <c r="O29" i="1"/>
  <c r="K108" i="1" s="1"/>
  <c r="M29" i="1"/>
  <c r="O19" i="1"/>
  <c r="K121" i="1" s="1"/>
  <c r="M19" i="1"/>
  <c r="O7" i="1"/>
  <c r="O9" i="1" s="1"/>
  <c r="K112" i="1" s="1"/>
  <c r="G89" i="1"/>
  <c r="K116" i="1" s="1"/>
  <c r="E89" i="1"/>
  <c r="G79" i="1"/>
  <c r="K111" i="1" s="1"/>
  <c r="E79" i="1"/>
  <c r="E69" i="1"/>
  <c r="G63" i="1"/>
  <c r="G69" i="1" s="1"/>
  <c r="K113" i="1" s="1"/>
  <c r="E59" i="1"/>
  <c r="G59" i="1"/>
  <c r="K118" i="1" s="1"/>
  <c r="G106" i="1"/>
  <c r="E49" i="1"/>
  <c r="G43" i="1"/>
  <c r="G49" i="1" s="1"/>
  <c r="K107" i="1" s="1"/>
  <c r="G39" i="1"/>
  <c r="K114" i="1" s="1"/>
  <c r="E39" i="1"/>
  <c r="G29" i="1"/>
  <c r="K119" i="1" s="1"/>
  <c r="E29" i="1"/>
  <c r="J123" i="1"/>
  <c r="G19" i="1"/>
  <c r="K117" i="1" s="1"/>
  <c r="E19" i="1"/>
  <c r="E9" i="1"/>
  <c r="G9" i="1"/>
  <c r="K105" i="1" s="1"/>
  <c r="G105" i="1" l="1"/>
  <c r="G108" i="1" s="1"/>
  <c r="K123" i="1"/>
</calcChain>
</file>

<file path=xl/sharedStrings.xml><?xml version="1.0" encoding="utf-8"?>
<sst xmlns="http://schemas.openxmlformats.org/spreadsheetml/2006/main" count="228" uniqueCount="61">
  <si>
    <t>Falkenbergs OK</t>
    <phoneticPr fontId="3" type="noConversion"/>
  </si>
  <si>
    <t>Halmstad OK</t>
    <phoneticPr fontId="3" type="noConversion"/>
  </si>
  <si>
    <t>OK Nackhe</t>
    <phoneticPr fontId="3" type="noConversion"/>
  </si>
  <si>
    <t>Oskarströms OK</t>
    <phoneticPr fontId="3" type="noConversion"/>
  </si>
  <si>
    <t>Simlångsdalens IF</t>
    <phoneticPr fontId="3" type="noConversion"/>
  </si>
  <si>
    <t>Simlångsdalens IF</t>
    <phoneticPr fontId="3" type="noConversion"/>
  </si>
  <si>
    <t>Ätrans IF</t>
    <phoneticPr fontId="3" type="noConversion"/>
  </si>
  <si>
    <t>Lång</t>
    <phoneticPr fontId="3" type="noConversion"/>
  </si>
  <si>
    <t>Sprint</t>
    <phoneticPr fontId="3" type="noConversion"/>
  </si>
  <si>
    <t>Natt</t>
    <phoneticPr fontId="3" type="noConversion"/>
  </si>
  <si>
    <t>Summa</t>
    <phoneticPr fontId="3" type="noConversion"/>
  </si>
  <si>
    <t>Medel</t>
    <phoneticPr fontId="3" type="noConversion"/>
  </si>
  <si>
    <t>Medel</t>
    <phoneticPr fontId="3" type="noConversion"/>
  </si>
  <si>
    <t>Lång</t>
    <phoneticPr fontId="3" type="noConversion"/>
  </si>
  <si>
    <t>Sprint</t>
    <phoneticPr fontId="3" type="noConversion"/>
  </si>
  <si>
    <t>Natt</t>
    <phoneticPr fontId="3" type="noConversion"/>
  </si>
  <si>
    <t>Falkenbergs OK</t>
    <phoneticPr fontId="3" type="noConversion"/>
  </si>
  <si>
    <t>Lång</t>
    <phoneticPr fontId="3" type="noConversion"/>
  </si>
  <si>
    <t>Fjärås AIK</t>
    <phoneticPr fontId="3" type="noConversion"/>
  </si>
  <si>
    <t>FK Friskus Varberg</t>
    <phoneticPr fontId="3" type="noConversion"/>
  </si>
  <si>
    <t>Sprint</t>
    <phoneticPr fontId="3" type="noConversion"/>
  </si>
  <si>
    <t>Natt</t>
    <phoneticPr fontId="3" type="noConversion"/>
  </si>
  <si>
    <t>Natt</t>
    <phoneticPr fontId="3" type="noConversion"/>
  </si>
  <si>
    <t>IF Rigor</t>
    <phoneticPr fontId="3" type="noConversion"/>
  </si>
  <si>
    <t>Lång</t>
    <phoneticPr fontId="3" type="noConversion"/>
  </si>
  <si>
    <t>Sprint</t>
    <phoneticPr fontId="3" type="noConversion"/>
  </si>
  <si>
    <t>Natt</t>
    <phoneticPr fontId="3" type="noConversion"/>
  </si>
  <si>
    <t>IK Dran</t>
    <phoneticPr fontId="3" type="noConversion"/>
  </si>
  <si>
    <t>IK Trenne Ullared</t>
    <phoneticPr fontId="3" type="noConversion"/>
  </si>
  <si>
    <t>Laholms IF</t>
    <phoneticPr fontId="3" type="noConversion"/>
  </si>
  <si>
    <t>OK Gläntan</t>
    <phoneticPr fontId="3" type="noConversion"/>
  </si>
  <si>
    <t>OK Lindena</t>
    <phoneticPr fontId="3" type="noConversion"/>
  </si>
  <si>
    <t>OK Löftan</t>
    <phoneticPr fontId="3" type="noConversion"/>
  </si>
  <si>
    <t>Natt</t>
    <phoneticPr fontId="3" type="noConversion"/>
  </si>
  <si>
    <t xml:space="preserve">Ökning </t>
  </si>
  <si>
    <t>Natt</t>
    <phoneticPr fontId="3" type="noConversion"/>
  </si>
  <si>
    <t>Medel</t>
    <phoneticPr fontId="3" type="noConversion"/>
  </si>
  <si>
    <t>Totalt hela distriktet</t>
    <phoneticPr fontId="3" type="noConversion"/>
  </si>
  <si>
    <t>Ökning</t>
    <phoneticPr fontId="3" type="noConversion"/>
  </si>
  <si>
    <t xml:space="preserve"> </t>
    <phoneticPr fontId="3" type="noConversion"/>
  </si>
  <si>
    <t>Halmstad Garnison</t>
    <phoneticPr fontId="3" type="noConversion"/>
  </si>
  <si>
    <t>Hylte OK</t>
  </si>
  <si>
    <t>Stafett</t>
  </si>
  <si>
    <t>Sprintstafett</t>
  </si>
  <si>
    <t>Halmstad OK</t>
  </si>
  <si>
    <t>IF Rigor</t>
  </si>
  <si>
    <t>OK Lindena</t>
  </si>
  <si>
    <t>OK Löftan</t>
  </si>
  <si>
    <t>OK Nackhe</t>
  </si>
  <si>
    <t>Oskarströms OK</t>
  </si>
  <si>
    <t>arr</t>
  </si>
  <si>
    <t>Medelv 2018-2022</t>
  </si>
  <si>
    <t>Laholms OK</t>
  </si>
  <si>
    <t>Klubb</t>
  </si>
  <si>
    <t>Ökning</t>
  </si>
  <si>
    <t>Placering</t>
  </si>
  <si>
    <t>Antal deltagare</t>
  </si>
  <si>
    <t>Antal 2023</t>
  </si>
  <si>
    <t>PreO</t>
  </si>
  <si>
    <t>Mjölner orienteringssällskap</t>
  </si>
  <si>
    <t>Mjölners orienteringssällskap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</si>
</sst>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1" fillId="0" borderId="1" xfId="0" applyNumberFormat="1" applyFont="1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1" fontId="1" fillId="0" borderId="1" xfId="0" applyNumberFormat="1" applyFont="1" applyBorder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5" xfId="0" applyBorder="1"/>
    <xf numFmtId="164" fontId="0" fillId="0" borderId="0" xfId="0" applyNumberFormat="1"/>
    <xf numFmtId="0" fontId="2" fillId="0" borderId="4" xfId="0" applyFont="1" applyBorder="1"/>
    <xf numFmtId="0" fontId="4" fillId="0" borderId="4" xfId="0" applyFont="1" applyBorder="1"/>
    <xf numFmtId="0" fontId="6" fillId="0" borderId="4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/>
    <xf numFmtId="164" fontId="1" fillId="0" borderId="7" xfId="0" applyNumberFormat="1" applyFont="1" applyBorder="1"/>
    <xf numFmtId="164" fontId="1" fillId="0" borderId="8" xfId="0" applyNumberFormat="1" applyFont="1" applyBorder="1"/>
    <xf numFmtId="0" fontId="4" fillId="0" borderId="9" xfId="0" applyFont="1" applyBorder="1"/>
    <xf numFmtId="164" fontId="7" fillId="0" borderId="8" xfId="0" applyNumberFormat="1" applyFont="1" applyBorder="1"/>
    <xf numFmtId="0" fontId="2" fillId="0" borderId="4" xfId="0" applyFont="1" applyBorder="1"/>
    <xf numFmtId="0" fontId="0" fillId="0" borderId="2" xfId="0" applyBorder="1"/>
    <xf numFmtId="0" fontId="0" fillId="0" borderId="3" xfId="0" applyBorder="1"/>
  </cellXfs>
  <cellStyles count="2">
    <cellStyle name="Normal" xfId="0" builtinId="0"/>
    <cellStyle name="Normal 2" xfId="1" xr:uid="{AC3AA9AD-E890-496E-9521-9C2BDEDC24C5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0.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471054</xdr:colOff>
      <xdr:row>90</xdr:row>
      <xdr:rowOff>146166</xdr:rowOff>
    </xdr:from>
    <xdr:to>
      <xdr:col>10</xdr:col>
      <xdr:colOff>565958</xdr:colOff>
      <xdr:row>101</xdr:row>
      <xdr:rowOff>138546</xdr:rowOff>
    </xdr:to>
    <xdr:pic>
      <xdr:nvPicPr>
        <xdr:cNvPr id="1145" name="Bildobjekt 1" descr="http://gamla.orientering.se/ImageVaultFiles/id_20014/cf_235/Dmlyftet.jpg">
          <a:extLst>
            <a:ext uri="{FF2B5EF4-FFF2-40B4-BE49-F238E27FC236}">
              <a16:creationId xmlns:a16="http://schemas.microsoft.com/office/drawing/2014/main" id="{25572326-EFF0-F128-7F96-6DF4B649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509" y="13882948"/>
          <a:ext cx="2948940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10B990-661F-4C58-9050-44CD96CF5E1F}" name="Tabell1" displayName="Tabell1" ref="I104:L123" totalsRowCount="1">
  <autoFilter ref="I104:L122" xr:uid="{7DE7A33C-61B9-49C7-983C-205CF7BDAC9B}"/>
  <sortState xmlns:xlrd2="http://schemas.microsoft.com/office/spreadsheetml/2017/richdata2" ref="I105:L122">
    <sortCondition descending="1" ref="K104:K122"/>
  </sortState>
  <tableColumns count="4">
    <tableColumn id="1" xr3:uid="{00000000-0010-0000-0100-000001000000}" name="Klubb" dataDxfId="5" totalsRowDxfId="4"/>
    <tableColumn id="2" xr3:uid="{00000000-0010-0000-0100-000002000000}" name="Antal deltagare" totalsRowFunction="custom" dataDxfId="3" totalsRowDxfId="2">
      <totalsRowFormula>SUM(J105:J122)</totalsRowFormula>
    </tableColumn>
    <tableColumn id="3" xr3:uid="{00000000-0010-0000-0100-000003000000}" name="Ökning" totalsRowFunction="custom" dataDxfId="1" totalsRowDxfId="0" dataCellStyle="Normal">
      <totalsRowFormula>SUM(K105:K122)</totalsRowFormula>
    </tableColumn>
    <tableColumn id="4" xr3:uid="{00000000-0010-0000-0100-000004000000}" name="Placer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792F-FD7D-400F-9E33-8F75AE3CCE21}">
  <dimension ref="A1:P125"/>
  <sheetViews>
    <sheetView tabSelected="1" topLeftCell="A99" zoomScale="110" zoomScaleNormal="110" workbookViewId="0">
      <selection activeCell="Q61" sqref="Q61"/>
    </sheetView>
  </sheetViews>
  <sheetFormatPr defaultColWidth="11" defaultRowHeight="12.6" x14ac:dyDescent="0.2"/>
  <cols>
    <col min="1" max="1" width="14.1796875" customWidth="1"/>
    <col min="2" max="2" width="4.90625" customWidth="1"/>
    <col min="3" max="3" width="5" customWidth="1"/>
    <col min="4" max="4" width="5.7265625" customWidth="1"/>
    <col min="5" max="5" width="4.90625" customWidth="1"/>
    <col min="6" max="6" width="5.6328125" customWidth="1"/>
    <col min="7" max="7" width="8" customWidth="1"/>
    <col min="8" max="8" width="5.7265625" customWidth="1"/>
    <col min="9" max="9" width="20.7265625" bestFit="1" customWidth="1"/>
    <col min="10" max="10" width="7.6328125" customWidth="1"/>
    <col min="11" max="11" width="8.7265625" bestFit="1" customWidth="1"/>
    <col min="12" max="12" width="5.7265625" customWidth="1"/>
    <col min="13" max="13" width="4.81640625" bestFit="1" customWidth="1"/>
    <col min="14" max="14" width="4.90625" style="23" customWidth="1"/>
    <col min="15" max="15" width="5.90625" bestFit="1" customWidth="1"/>
  </cols>
  <sheetData>
    <row r="1" spans="1:15" ht="12" customHeight="1" x14ac:dyDescent="0.2">
      <c r="A1" s="1" t="s">
        <v>16</v>
      </c>
      <c r="B1" s="2">
        <v>2019</v>
      </c>
      <c r="C1" s="2">
        <v>2022</v>
      </c>
      <c r="D1" s="2">
        <v>2023</v>
      </c>
      <c r="E1" s="3" t="s">
        <v>12</v>
      </c>
      <c r="F1" s="2">
        <v>2024</v>
      </c>
      <c r="G1" s="1" t="s">
        <v>34</v>
      </c>
      <c r="H1" s="28"/>
      <c r="I1" s="1" t="s">
        <v>40</v>
      </c>
      <c r="J1" s="2">
        <f t="shared" ref="J1:O1" si="0">B1</f>
        <v>2019</v>
      </c>
      <c r="K1" s="2">
        <f t="shared" si="0"/>
        <v>2022</v>
      </c>
      <c r="L1" s="2">
        <f t="shared" si="0"/>
        <v>2023</v>
      </c>
      <c r="M1" s="2" t="str">
        <f t="shared" si="0"/>
        <v>Medel</v>
      </c>
      <c r="N1" s="2">
        <f t="shared" si="0"/>
        <v>2024</v>
      </c>
      <c r="O1" s="8" t="str">
        <f t="shared" si="0"/>
        <v xml:space="preserve">Ökning </v>
      </c>
    </row>
    <row r="2" spans="1:15" ht="12" customHeight="1" x14ac:dyDescent="0.2">
      <c r="A2" s="2" t="s">
        <v>58</v>
      </c>
      <c r="B2" s="2">
        <v>0</v>
      </c>
      <c r="C2" s="2">
        <v>0</v>
      </c>
      <c r="D2" s="2">
        <v>0</v>
      </c>
      <c r="E2" s="3">
        <f t="shared" ref="E2:E8" si="1">AVERAGE(B2:D2)</f>
        <v>0</v>
      </c>
      <c r="F2" s="2">
        <v>0</v>
      </c>
      <c r="G2" s="13">
        <f>IF(F2="","",F2-E2)</f>
        <v>0</v>
      </c>
      <c r="I2" s="2" t="s">
        <v>58</v>
      </c>
      <c r="J2" s="7">
        <v>0</v>
      </c>
      <c r="K2" s="7">
        <v>0</v>
      </c>
      <c r="L2" s="7">
        <v>0</v>
      </c>
      <c r="M2" s="3">
        <f t="shared" ref="M2:M8" si="2">AVERAGE(J2:L2)</f>
        <v>0</v>
      </c>
      <c r="N2" s="7">
        <v>0</v>
      </c>
      <c r="O2" s="13">
        <f>IF(N2="","",N2-M2)</f>
        <v>0</v>
      </c>
    </row>
    <row r="3" spans="1:15" ht="12" customHeight="1" x14ac:dyDescent="0.2">
      <c r="A3" s="2" t="s">
        <v>17</v>
      </c>
      <c r="B3" s="2">
        <v>27</v>
      </c>
      <c r="C3" s="2">
        <v>23</v>
      </c>
      <c r="D3" s="2">
        <v>13</v>
      </c>
      <c r="E3" s="3">
        <f t="shared" si="1"/>
        <v>21</v>
      </c>
      <c r="F3" s="8">
        <v>21</v>
      </c>
      <c r="G3" s="13">
        <f t="shared" ref="G3:G8" si="3">IF(F3="","",F3-E3)</f>
        <v>0</v>
      </c>
      <c r="I3" s="2" t="s">
        <v>13</v>
      </c>
      <c r="J3" s="7">
        <v>0</v>
      </c>
      <c r="K3" s="7">
        <v>0</v>
      </c>
      <c r="L3" s="7">
        <v>0</v>
      </c>
      <c r="M3" s="3">
        <f t="shared" si="2"/>
        <v>0</v>
      </c>
      <c r="N3" s="7"/>
      <c r="O3" s="13" t="str">
        <f t="shared" ref="O3:O8" si="4">IF(N3="","",N3-M3)</f>
        <v/>
      </c>
    </row>
    <row r="4" spans="1:15" ht="12" customHeight="1" x14ac:dyDescent="0.2">
      <c r="A4" s="2" t="s">
        <v>11</v>
      </c>
      <c r="B4" s="27">
        <v>63</v>
      </c>
      <c r="C4" s="27">
        <v>30</v>
      </c>
      <c r="D4" s="27">
        <v>28</v>
      </c>
      <c r="E4" s="3">
        <f>AVERAGE(B4:D4)</f>
        <v>40.333333333333336</v>
      </c>
      <c r="F4" s="27">
        <v>25</v>
      </c>
      <c r="G4" s="13">
        <f t="shared" si="3"/>
        <v>-15.333333333333336</v>
      </c>
      <c r="I4" s="2" t="s">
        <v>12</v>
      </c>
      <c r="J4" s="7">
        <v>0</v>
      </c>
      <c r="K4" s="7">
        <v>0</v>
      </c>
      <c r="L4" s="7">
        <v>0</v>
      </c>
      <c r="M4" s="3">
        <f t="shared" si="2"/>
        <v>0</v>
      </c>
      <c r="N4" s="7">
        <v>0</v>
      </c>
      <c r="O4" s="13">
        <f t="shared" si="4"/>
        <v>0</v>
      </c>
    </row>
    <row r="5" spans="1:15" ht="12" customHeight="1" x14ac:dyDescent="0.2">
      <c r="A5" s="2" t="s">
        <v>14</v>
      </c>
      <c r="B5" s="2">
        <v>25</v>
      </c>
      <c r="C5" s="2">
        <v>28</v>
      </c>
      <c r="D5" s="2">
        <v>29.3</v>
      </c>
      <c r="E5" s="3">
        <f t="shared" si="1"/>
        <v>27.433333333333334</v>
      </c>
      <c r="F5" s="2">
        <v>50</v>
      </c>
      <c r="G5" s="13">
        <f t="shared" si="3"/>
        <v>22.566666666666666</v>
      </c>
      <c r="I5" s="2" t="s">
        <v>14</v>
      </c>
      <c r="J5" s="7">
        <v>0</v>
      </c>
      <c r="K5" s="7">
        <v>0</v>
      </c>
      <c r="L5" s="7">
        <v>0</v>
      </c>
      <c r="M5" s="3">
        <f t="shared" si="2"/>
        <v>0</v>
      </c>
      <c r="N5" s="7">
        <v>0</v>
      </c>
      <c r="O5" s="13">
        <f t="shared" si="4"/>
        <v>0</v>
      </c>
    </row>
    <row r="6" spans="1:15" ht="12" customHeight="1" x14ac:dyDescent="0.2">
      <c r="A6" s="2" t="s">
        <v>43</v>
      </c>
      <c r="B6" s="2">
        <v>36</v>
      </c>
      <c r="C6" s="2">
        <v>32</v>
      </c>
      <c r="D6" s="2">
        <v>34.700000000000003</v>
      </c>
      <c r="E6" s="3">
        <f t="shared" si="1"/>
        <v>34.233333333333334</v>
      </c>
      <c r="F6" s="2">
        <v>64</v>
      </c>
      <c r="G6" s="13">
        <f t="shared" si="3"/>
        <v>29.766666666666666</v>
      </c>
      <c r="I6" s="2" t="s">
        <v>43</v>
      </c>
      <c r="J6" s="2">
        <v>0</v>
      </c>
      <c r="K6" s="2">
        <v>0</v>
      </c>
      <c r="L6" s="2">
        <v>0</v>
      </c>
      <c r="M6" s="3">
        <f t="shared" si="2"/>
        <v>0</v>
      </c>
      <c r="N6" s="2">
        <v>0</v>
      </c>
      <c r="O6" s="13">
        <f t="shared" si="4"/>
        <v>0</v>
      </c>
    </row>
    <row r="7" spans="1:15" ht="12" customHeight="1" x14ac:dyDescent="0.2">
      <c r="A7" s="2" t="s">
        <v>15</v>
      </c>
      <c r="B7" s="2">
        <v>13</v>
      </c>
      <c r="C7" s="2">
        <v>17</v>
      </c>
      <c r="D7" s="2">
        <v>10</v>
      </c>
      <c r="E7" s="3">
        <f t="shared" si="1"/>
        <v>13.333333333333334</v>
      </c>
      <c r="F7" s="2">
        <v>12</v>
      </c>
      <c r="G7" s="13">
        <f t="shared" si="3"/>
        <v>-1.3333333333333339</v>
      </c>
      <c r="I7" s="2" t="s">
        <v>15</v>
      </c>
      <c r="J7" s="7">
        <v>2</v>
      </c>
      <c r="K7" s="7">
        <v>0</v>
      </c>
      <c r="L7" s="7">
        <v>0</v>
      </c>
      <c r="M7" s="3">
        <f t="shared" si="2"/>
        <v>0.66666666666666663</v>
      </c>
      <c r="N7" s="7">
        <v>0</v>
      </c>
      <c r="O7" s="13">
        <f t="shared" si="4"/>
        <v>-0.66666666666666663</v>
      </c>
    </row>
    <row r="8" spans="1:15" ht="12" customHeight="1" x14ac:dyDescent="0.2">
      <c r="A8" s="2" t="s">
        <v>42</v>
      </c>
      <c r="B8" s="2">
        <v>19</v>
      </c>
      <c r="C8" s="2">
        <v>27</v>
      </c>
      <c r="D8" s="2">
        <v>11</v>
      </c>
      <c r="E8" s="3">
        <f t="shared" si="1"/>
        <v>19</v>
      </c>
      <c r="F8" s="2">
        <v>19</v>
      </c>
      <c r="G8" s="13">
        <f t="shared" si="3"/>
        <v>0</v>
      </c>
      <c r="H8" s="4"/>
      <c r="I8" s="2" t="s">
        <v>42</v>
      </c>
      <c r="J8" s="7">
        <v>0</v>
      </c>
      <c r="K8" s="7">
        <v>0</v>
      </c>
      <c r="L8" s="7">
        <v>0</v>
      </c>
      <c r="M8" s="3">
        <f t="shared" si="2"/>
        <v>0</v>
      </c>
      <c r="N8" s="7">
        <v>0</v>
      </c>
      <c r="O8" s="13">
        <f t="shared" si="4"/>
        <v>0</v>
      </c>
    </row>
    <row r="9" spans="1:15" ht="12" customHeight="1" x14ac:dyDescent="0.2">
      <c r="A9" s="4"/>
      <c r="B9" s="8" t="s">
        <v>39</v>
      </c>
      <c r="C9" s="8" t="s">
        <v>10</v>
      </c>
      <c r="D9" s="12"/>
      <c r="E9" s="3">
        <f>SUM(E2:E8)</f>
        <v>155.33333333333334</v>
      </c>
      <c r="F9" s="10">
        <f>SUM(F2:F8)</f>
        <v>191</v>
      </c>
      <c r="G9" s="14">
        <f>SUM(G2:G8)</f>
        <v>35.666666666666664</v>
      </c>
      <c r="I9" s="4"/>
      <c r="J9" s="8" t="s">
        <v>39</v>
      </c>
      <c r="K9" s="8" t="s">
        <v>10</v>
      </c>
      <c r="L9" s="3"/>
      <c r="M9" s="9">
        <f>SUM(M2:M8)</f>
        <v>0.66666666666666663</v>
      </c>
      <c r="N9" s="9">
        <f>SUM(N2:N8)</f>
        <v>0</v>
      </c>
      <c r="O9" s="14">
        <f>SUM(O2:O8)</f>
        <v>-0.66666666666666663</v>
      </c>
    </row>
    <row r="10" spans="1:15" ht="12" customHeight="1" x14ac:dyDescent="0.2">
      <c r="I10" s="4"/>
      <c r="J10" s="5"/>
      <c r="L10" s="23"/>
      <c r="M10" s="6"/>
    </row>
    <row r="11" spans="1:15" ht="12" customHeight="1" x14ac:dyDescent="0.2">
      <c r="A11" s="1" t="s">
        <v>18</v>
      </c>
      <c r="B11" s="2">
        <f>B1</f>
        <v>2019</v>
      </c>
      <c r="C11" s="2">
        <f>C1</f>
        <v>2022</v>
      </c>
      <c r="D11" s="2">
        <f>D1</f>
        <v>2023</v>
      </c>
      <c r="E11" s="2" t="str">
        <f t="shared" ref="E11:N11" si="5">E1</f>
        <v>Medel</v>
      </c>
      <c r="F11" s="2">
        <f t="shared" si="5"/>
        <v>2024</v>
      </c>
      <c r="G11" s="8" t="str">
        <f t="shared" si="5"/>
        <v xml:space="preserve">Ökning </v>
      </c>
      <c r="H11" s="27"/>
      <c r="I11" s="8" t="s">
        <v>44</v>
      </c>
      <c r="J11" s="2">
        <f>J1</f>
        <v>2019</v>
      </c>
      <c r="K11" s="2">
        <f>K1</f>
        <v>2022</v>
      </c>
      <c r="L11" s="2">
        <f>L1</f>
        <v>2023</v>
      </c>
      <c r="M11" s="2" t="str">
        <f t="shared" si="5"/>
        <v>Medel</v>
      </c>
      <c r="N11" s="2">
        <f t="shared" si="5"/>
        <v>2024</v>
      </c>
      <c r="O11" s="1" t="s">
        <v>34</v>
      </c>
    </row>
    <row r="12" spans="1:15" ht="12" customHeight="1" x14ac:dyDescent="0.2">
      <c r="A12" s="2" t="s">
        <v>58</v>
      </c>
      <c r="B12" s="2">
        <v>4</v>
      </c>
      <c r="C12" s="2">
        <v>7</v>
      </c>
      <c r="D12" s="2">
        <v>6</v>
      </c>
      <c r="E12" s="3">
        <f t="shared" ref="E12:E18" si="6">AVERAGE(B12:D12)</f>
        <v>5.666666666666667</v>
      </c>
      <c r="F12" s="2">
        <v>0</v>
      </c>
      <c r="G12" s="13">
        <f>IF(F12="","",F12-E12)</f>
        <v>-5.666666666666667</v>
      </c>
      <c r="I12" s="2" t="s">
        <v>58</v>
      </c>
      <c r="J12" s="7">
        <v>3</v>
      </c>
      <c r="K12" s="7">
        <v>2</v>
      </c>
      <c r="L12" s="7">
        <v>6</v>
      </c>
      <c r="M12" s="3">
        <f t="shared" ref="M12:M18" si="7">AVERAGE(J12:L12)</f>
        <v>3.6666666666666665</v>
      </c>
      <c r="N12" s="7">
        <v>2</v>
      </c>
      <c r="O12" s="13">
        <f>IF(N12="","",N12-M12)</f>
        <v>-1.6666666666666665</v>
      </c>
    </row>
    <row r="13" spans="1:15" ht="12" customHeight="1" x14ac:dyDescent="0.2">
      <c r="A13" s="2" t="s">
        <v>7</v>
      </c>
      <c r="B13" s="3">
        <v>17</v>
      </c>
      <c r="C13" s="3">
        <v>15</v>
      </c>
      <c r="D13" s="3">
        <v>13</v>
      </c>
      <c r="E13" s="3">
        <f t="shared" si="6"/>
        <v>15</v>
      </c>
      <c r="F13" s="3">
        <v>10</v>
      </c>
      <c r="G13" s="13">
        <f t="shared" ref="G13:G18" si="8">IF(F13="","",F13-E13)</f>
        <v>-5</v>
      </c>
      <c r="I13" s="2" t="s">
        <v>13</v>
      </c>
      <c r="J13" s="7">
        <v>59</v>
      </c>
      <c r="K13" s="7">
        <v>40</v>
      </c>
      <c r="L13" s="7">
        <v>27</v>
      </c>
      <c r="M13" s="3">
        <f t="shared" si="7"/>
        <v>42</v>
      </c>
      <c r="N13" s="7">
        <v>41</v>
      </c>
      <c r="O13" s="13">
        <f t="shared" ref="O13:O18" si="9">IF(N13="","",N13-M13)</f>
        <v>-1</v>
      </c>
    </row>
    <row r="14" spans="1:15" ht="12" customHeight="1" x14ac:dyDescent="0.2">
      <c r="A14" s="2" t="s">
        <v>36</v>
      </c>
      <c r="B14" s="2">
        <v>14</v>
      </c>
      <c r="C14" s="2">
        <v>6</v>
      </c>
      <c r="D14" s="2">
        <v>12</v>
      </c>
      <c r="E14" s="3">
        <f t="shared" si="6"/>
        <v>10.666666666666666</v>
      </c>
      <c r="F14" s="2">
        <v>17</v>
      </c>
      <c r="G14" s="13">
        <f t="shared" si="8"/>
        <v>6.3333333333333339</v>
      </c>
      <c r="I14" s="2" t="s">
        <v>11</v>
      </c>
      <c r="J14" s="7">
        <v>63</v>
      </c>
      <c r="K14" s="7">
        <v>59</v>
      </c>
      <c r="L14" s="7">
        <v>53</v>
      </c>
      <c r="M14" s="3">
        <f t="shared" si="7"/>
        <v>58.333333333333336</v>
      </c>
      <c r="N14" s="7">
        <v>38</v>
      </c>
      <c r="O14" s="13">
        <f t="shared" si="9"/>
        <v>-20.333333333333336</v>
      </c>
    </row>
    <row r="15" spans="1:15" ht="12" customHeight="1" x14ac:dyDescent="0.2">
      <c r="A15" s="2" t="s">
        <v>8</v>
      </c>
      <c r="B15" s="2">
        <v>10</v>
      </c>
      <c r="C15" s="2">
        <v>6</v>
      </c>
      <c r="D15" s="2">
        <v>3</v>
      </c>
      <c r="E15" s="3">
        <f t="shared" si="6"/>
        <v>6.333333333333333</v>
      </c>
      <c r="F15" s="2">
        <v>4</v>
      </c>
      <c r="G15" s="13">
        <f t="shared" si="8"/>
        <v>-2.333333333333333</v>
      </c>
      <c r="I15" s="2" t="s">
        <v>20</v>
      </c>
      <c r="J15" s="3" t="s">
        <v>50</v>
      </c>
      <c r="K15" s="3">
        <v>45</v>
      </c>
      <c r="L15" s="3">
        <v>70</v>
      </c>
      <c r="M15" s="3">
        <f t="shared" si="7"/>
        <v>57.5</v>
      </c>
      <c r="N15" s="9">
        <v>57.5</v>
      </c>
      <c r="O15" s="13">
        <f t="shared" si="9"/>
        <v>0</v>
      </c>
    </row>
    <row r="16" spans="1:15" ht="12" customHeight="1" x14ac:dyDescent="0.2">
      <c r="A16" s="2" t="s">
        <v>43</v>
      </c>
      <c r="B16" s="2">
        <v>0</v>
      </c>
      <c r="C16" s="2">
        <v>0</v>
      </c>
      <c r="D16" s="2">
        <v>0</v>
      </c>
      <c r="E16" s="3">
        <f t="shared" si="6"/>
        <v>0</v>
      </c>
      <c r="F16" s="2">
        <v>0</v>
      </c>
      <c r="G16" s="13">
        <f t="shared" si="8"/>
        <v>0</v>
      </c>
      <c r="I16" s="2" t="s">
        <v>43</v>
      </c>
      <c r="J16" s="2" t="s">
        <v>50</v>
      </c>
      <c r="K16" s="2">
        <v>52</v>
      </c>
      <c r="L16" s="2">
        <v>72</v>
      </c>
      <c r="M16" s="3">
        <f t="shared" si="7"/>
        <v>62</v>
      </c>
      <c r="N16" s="8">
        <v>62</v>
      </c>
      <c r="O16" s="13">
        <f t="shared" si="9"/>
        <v>0</v>
      </c>
    </row>
    <row r="17" spans="1:15" ht="12" customHeight="1" x14ac:dyDescent="0.2">
      <c r="A17" s="2" t="s">
        <v>9</v>
      </c>
      <c r="B17" s="2">
        <v>6</v>
      </c>
      <c r="C17" s="2">
        <v>3</v>
      </c>
      <c r="D17" s="2">
        <v>10</v>
      </c>
      <c r="E17" s="3">
        <f t="shared" si="6"/>
        <v>6.333333333333333</v>
      </c>
      <c r="F17" s="2">
        <v>3</v>
      </c>
      <c r="G17" s="13">
        <f t="shared" si="8"/>
        <v>-3.333333333333333</v>
      </c>
      <c r="I17" s="2" t="s">
        <v>21</v>
      </c>
      <c r="J17" s="7">
        <v>29</v>
      </c>
      <c r="K17" s="7">
        <v>12</v>
      </c>
      <c r="L17" s="7">
        <v>12</v>
      </c>
      <c r="M17" s="3">
        <f t="shared" si="7"/>
        <v>17.666666666666668</v>
      </c>
      <c r="N17" s="7">
        <v>13</v>
      </c>
      <c r="O17" s="13">
        <f t="shared" si="9"/>
        <v>-4.6666666666666679</v>
      </c>
    </row>
    <row r="18" spans="1:15" ht="12" customHeight="1" x14ac:dyDescent="0.2">
      <c r="A18" s="2" t="s">
        <v>42</v>
      </c>
      <c r="B18" s="2">
        <v>9</v>
      </c>
      <c r="C18" s="2">
        <v>3</v>
      </c>
      <c r="D18" s="2">
        <v>0</v>
      </c>
      <c r="E18" s="3">
        <f t="shared" si="6"/>
        <v>4</v>
      </c>
      <c r="F18" s="2">
        <v>4</v>
      </c>
      <c r="G18" s="13">
        <f t="shared" si="8"/>
        <v>0</v>
      </c>
      <c r="I18" s="2" t="s">
        <v>42</v>
      </c>
      <c r="J18" s="7">
        <v>73</v>
      </c>
      <c r="K18" s="7">
        <v>47</v>
      </c>
      <c r="L18" s="7">
        <v>54</v>
      </c>
      <c r="M18" s="3">
        <f t="shared" si="7"/>
        <v>58</v>
      </c>
      <c r="N18" s="7">
        <v>41</v>
      </c>
      <c r="O18" s="13">
        <f t="shared" si="9"/>
        <v>-17</v>
      </c>
    </row>
    <row r="19" spans="1:15" ht="12" customHeight="1" x14ac:dyDescent="0.2">
      <c r="A19" s="4"/>
      <c r="C19" s="8" t="s">
        <v>10</v>
      </c>
      <c r="D19" s="12"/>
      <c r="E19" s="9">
        <f>SUM(E12:E18)</f>
        <v>48.000000000000007</v>
      </c>
      <c r="F19" s="10">
        <f>SUM(F12:F18)</f>
        <v>38</v>
      </c>
      <c r="G19" s="14">
        <f>SUM(G12:G18)</f>
        <v>-10</v>
      </c>
      <c r="I19" s="4"/>
      <c r="J19" s="8" t="s">
        <v>39</v>
      </c>
      <c r="K19" s="8" t="s">
        <v>10</v>
      </c>
      <c r="L19" s="10"/>
      <c r="M19" s="9">
        <f>SUM(M12:M18)</f>
        <v>299.16666666666663</v>
      </c>
      <c r="N19" s="10">
        <f>SUM(N12:N18)</f>
        <v>254.5</v>
      </c>
      <c r="O19" s="14">
        <f>SUM(O12:O18)</f>
        <v>-44.666666666666671</v>
      </c>
    </row>
    <row r="20" spans="1:15" ht="12" customHeight="1" x14ac:dyDescent="0.2">
      <c r="A20" s="4"/>
      <c r="B20" s="5"/>
      <c r="E20" s="6"/>
      <c r="L20" s="23"/>
    </row>
    <row r="21" spans="1:15" ht="12" customHeight="1" x14ac:dyDescent="0.2">
      <c r="A21" s="1" t="s">
        <v>19</v>
      </c>
      <c r="B21" s="2">
        <f>B11</f>
        <v>2019</v>
      </c>
      <c r="C21" s="2">
        <f>C11</f>
        <v>2022</v>
      </c>
      <c r="D21" s="2">
        <f>D11</f>
        <v>2023</v>
      </c>
      <c r="E21" s="2" t="str">
        <f t="shared" ref="E21:N21" si="10">E11</f>
        <v>Medel</v>
      </c>
      <c r="F21" s="2">
        <f t="shared" si="10"/>
        <v>2024</v>
      </c>
      <c r="G21" s="8" t="str">
        <f t="shared" si="10"/>
        <v xml:space="preserve">Ökning </v>
      </c>
      <c r="H21" s="27"/>
      <c r="I21" s="8" t="s">
        <v>41</v>
      </c>
      <c r="J21" s="2">
        <f>J11</f>
        <v>2019</v>
      </c>
      <c r="K21" s="2">
        <f>K11</f>
        <v>2022</v>
      </c>
      <c r="L21" s="2">
        <f>L11</f>
        <v>2023</v>
      </c>
      <c r="M21" s="2" t="str">
        <f t="shared" si="10"/>
        <v>Medel</v>
      </c>
      <c r="N21" s="2">
        <f t="shared" si="10"/>
        <v>2024</v>
      </c>
      <c r="O21" s="1" t="s">
        <v>34</v>
      </c>
    </row>
    <row r="22" spans="1:15" ht="12" customHeight="1" x14ac:dyDescent="0.2">
      <c r="A22" s="2" t="s">
        <v>58</v>
      </c>
      <c r="B22" s="2">
        <v>2</v>
      </c>
      <c r="C22" s="2">
        <v>20</v>
      </c>
      <c r="D22" s="2">
        <v>1</v>
      </c>
      <c r="E22" s="3">
        <f t="shared" ref="E22:E28" si="11">AVERAGE(B22:D22)</f>
        <v>7.666666666666667</v>
      </c>
      <c r="F22" s="2">
        <v>1</v>
      </c>
      <c r="G22" s="13">
        <f>IF(F22="","",F22-E22)</f>
        <v>-6.666666666666667</v>
      </c>
      <c r="I22" s="2" t="s">
        <v>58</v>
      </c>
      <c r="J22" s="3">
        <v>0</v>
      </c>
      <c r="K22" s="3">
        <v>0</v>
      </c>
      <c r="L22" s="3">
        <v>0</v>
      </c>
      <c r="M22" s="3">
        <f t="shared" ref="M22:M28" si="12">AVERAGE(J22:L22)</f>
        <v>0</v>
      </c>
      <c r="N22" s="3">
        <v>0</v>
      </c>
      <c r="O22" s="13">
        <f>IF(N22="","",N22-M22)</f>
        <v>0</v>
      </c>
    </row>
    <row r="23" spans="1:15" ht="12" customHeight="1" x14ac:dyDescent="0.2">
      <c r="A23" s="2" t="s">
        <v>13</v>
      </c>
      <c r="B23" s="2" t="s">
        <v>50</v>
      </c>
      <c r="C23" s="2">
        <v>47</v>
      </c>
      <c r="D23" s="2">
        <v>48</v>
      </c>
      <c r="E23" s="3">
        <f t="shared" si="11"/>
        <v>47.5</v>
      </c>
      <c r="F23" s="2">
        <v>47</v>
      </c>
      <c r="G23" s="13">
        <f t="shared" ref="G23:G28" si="13">IF(F23="","",F23-E23)</f>
        <v>-0.5</v>
      </c>
      <c r="I23" s="2" t="s">
        <v>13</v>
      </c>
      <c r="J23" s="7">
        <v>3</v>
      </c>
      <c r="K23" s="7">
        <v>1</v>
      </c>
      <c r="L23" s="7">
        <v>1</v>
      </c>
      <c r="M23" s="3">
        <f t="shared" si="12"/>
        <v>1.6666666666666667</v>
      </c>
      <c r="N23" s="7">
        <v>8</v>
      </c>
      <c r="O23" s="13">
        <f t="shared" ref="O23:O28" si="14">IF(N23="","",N23-M23)</f>
        <v>6.333333333333333</v>
      </c>
    </row>
    <row r="24" spans="1:15" ht="12" customHeight="1" x14ac:dyDescent="0.2">
      <c r="A24" s="2" t="s">
        <v>11</v>
      </c>
      <c r="B24" s="2" t="s">
        <v>50</v>
      </c>
      <c r="C24" s="2">
        <v>42</v>
      </c>
      <c r="D24" s="2">
        <v>50</v>
      </c>
      <c r="E24" s="3">
        <f t="shared" si="11"/>
        <v>46</v>
      </c>
      <c r="F24" s="2">
        <v>44</v>
      </c>
      <c r="G24" s="13">
        <f t="shared" si="13"/>
        <v>-2</v>
      </c>
      <c r="I24" s="2" t="s">
        <v>11</v>
      </c>
      <c r="J24" s="7">
        <v>3</v>
      </c>
      <c r="K24" s="7">
        <v>2</v>
      </c>
      <c r="L24" s="7">
        <v>10</v>
      </c>
      <c r="M24" s="3">
        <f t="shared" si="12"/>
        <v>5</v>
      </c>
      <c r="N24" s="7">
        <v>4</v>
      </c>
      <c r="O24" s="13">
        <f t="shared" si="14"/>
        <v>-1</v>
      </c>
    </row>
    <row r="25" spans="1:15" ht="12" customHeight="1" x14ac:dyDescent="0.2">
      <c r="A25" s="2" t="s">
        <v>14</v>
      </c>
      <c r="B25" s="3">
        <v>39</v>
      </c>
      <c r="C25" s="3">
        <v>43</v>
      </c>
      <c r="D25" s="3">
        <v>57</v>
      </c>
      <c r="E25" s="3">
        <f t="shared" si="11"/>
        <v>46.333333333333336</v>
      </c>
      <c r="F25" s="3">
        <v>34</v>
      </c>
      <c r="G25" s="13">
        <f t="shared" si="13"/>
        <v>-12.333333333333336</v>
      </c>
      <c r="I25" s="2" t="s">
        <v>20</v>
      </c>
      <c r="J25" s="7">
        <v>0</v>
      </c>
      <c r="K25" s="7">
        <v>0</v>
      </c>
      <c r="L25" s="7">
        <v>0</v>
      </c>
      <c r="M25" s="3">
        <f t="shared" si="12"/>
        <v>0</v>
      </c>
      <c r="N25" s="7">
        <v>4</v>
      </c>
      <c r="O25" s="13">
        <f t="shared" si="14"/>
        <v>4</v>
      </c>
    </row>
    <row r="26" spans="1:15" ht="12" customHeight="1" x14ac:dyDescent="0.2">
      <c r="A26" s="2" t="s">
        <v>43</v>
      </c>
      <c r="B26" s="3">
        <v>28</v>
      </c>
      <c r="C26" s="3">
        <v>40</v>
      </c>
      <c r="D26" s="3">
        <v>40</v>
      </c>
      <c r="E26" s="3">
        <f t="shared" si="11"/>
        <v>36</v>
      </c>
      <c r="F26" s="3">
        <v>36</v>
      </c>
      <c r="G26" s="13">
        <f t="shared" si="13"/>
        <v>0</v>
      </c>
      <c r="I26" s="2" t="s">
        <v>43</v>
      </c>
      <c r="J26" s="2">
        <v>0</v>
      </c>
      <c r="K26" s="2">
        <v>0</v>
      </c>
      <c r="L26" s="2">
        <v>0</v>
      </c>
      <c r="M26" s="3">
        <f t="shared" si="12"/>
        <v>0</v>
      </c>
      <c r="N26" s="2">
        <v>0</v>
      </c>
      <c r="O26" s="13">
        <f t="shared" si="14"/>
        <v>0</v>
      </c>
    </row>
    <row r="27" spans="1:15" ht="12" customHeight="1" x14ac:dyDescent="0.2">
      <c r="A27" s="2" t="s">
        <v>15</v>
      </c>
      <c r="B27" s="2">
        <v>5</v>
      </c>
      <c r="C27" s="2">
        <v>18</v>
      </c>
      <c r="D27" s="2">
        <v>19</v>
      </c>
      <c r="E27" s="3">
        <f t="shared" si="11"/>
        <v>14</v>
      </c>
      <c r="F27" s="2">
        <v>16</v>
      </c>
      <c r="G27" s="13">
        <f t="shared" si="13"/>
        <v>2</v>
      </c>
      <c r="I27" s="2" t="s">
        <v>22</v>
      </c>
      <c r="J27" s="7">
        <v>0</v>
      </c>
      <c r="K27" s="7">
        <v>0</v>
      </c>
      <c r="L27" s="7">
        <v>0</v>
      </c>
      <c r="M27" s="3">
        <f t="shared" si="12"/>
        <v>0</v>
      </c>
      <c r="N27" s="7">
        <v>0</v>
      </c>
      <c r="O27" s="13">
        <f t="shared" si="14"/>
        <v>0</v>
      </c>
    </row>
    <row r="28" spans="1:15" ht="12" customHeight="1" x14ac:dyDescent="0.2">
      <c r="A28" s="2" t="s">
        <v>42</v>
      </c>
      <c r="B28" s="2">
        <v>36</v>
      </c>
      <c r="C28" s="2">
        <v>35</v>
      </c>
      <c r="D28" s="2">
        <v>35.700000000000003</v>
      </c>
      <c r="E28" s="3">
        <f t="shared" si="11"/>
        <v>35.56666666666667</v>
      </c>
      <c r="F28" s="2">
        <v>42</v>
      </c>
      <c r="G28" s="13">
        <f t="shared" si="13"/>
        <v>6.43333333333333</v>
      </c>
      <c r="I28" s="2" t="s">
        <v>42</v>
      </c>
      <c r="J28" s="7">
        <v>2</v>
      </c>
      <c r="K28" s="7">
        <v>1</v>
      </c>
      <c r="L28" s="7">
        <v>1</v>
      </c>
      <c r="M28" s="3">
        <f t="shared" si="12"/>
        <v>1.3333333333333333</v>
      </c>
      <c r="N28" s="7">
        <v>0</v>
      </c>
      <c r="O28" s="13">
        <f t="shared" si="14"/>
        <v>-1.3333333333333333</v>
      </c>
    </row>
    <row r="29" spans="1:15" ht="12" customHeight="1" x14ac:dyDescent="0.2">
      <c r="A29" s="4"/>
      <c r="B29" s="8" t="s">
        <v>39</v>
      </c>
      <c r="C29" s="8" t="s">
        <v>10</v>
      </c>
      <c r="D29" s="11"/>
      <c r="E29" s="9">
        <f>SUM(E22:E28)</f>
        <v>233.06666666666666</v>
      </c>
      <c r="F29" s="11">
        <f>SUM(F22:F28)</f>
        <v>220</v>
      </c>
      <c r="G29" s="14">
        <f>SUM(G22:G28)</f>
        <v>-13.066666666666674</v>
      </c>
      <c r="I29" s="4"/>
      <c r="J29" s="8" t="s">
        <v>39</v>
      </c>
      <c r="K29" s="8" t="s">
        <v>10</v>
      </c>
      <c r="L29" s="10"/>
      <c r="M29" s="9">
        <f>SUM(M22:M28)</f>
        <v>8</v>
      </c>
      <c r="N29" s="10">
        <f>SUM(N23:N28)</f>
        <v>16</v>
      </c>
      <c r="O29" s="14">
        <f>SUM(O22:O28)</f>
        <v>7.9999999999999991</v>
      </c>
    </row>
    <row r="30" spans="1:15" ht="12" customHeight="1" x14ac:dyDescent="0.2">
      <c r="L30" s="23"/>
    </row>
    <row r="31" spans="1:15" ht="12" customHeight="1" x14ac:dyDescent="0.2">
      <c r="A31" s="1" t="s">
        <v>27</v>
      </c>
      <c r="B31" s="2">
        <f>B21</f>
        <v>2019</v>
      </c>
      <c r="C31" s="2">
        <f>C21</f>
        <v>2022</v>
      </c>
      <c r="D31" s="2">
        <f>D21</f>
        <v>2023</v>
      </c>
      <c r="E31" s="2" t="str">
        <f t="shared" ref="E31:N31" si="15">E21</f>
        <v>Medel</v>
      </c>
      <c r="F31" s="2">
        <f t="shared" si="15"/>
        <v>2024</v>
      </c>
      <c r="G31" s="8" t="str">
        <f t="shared" si="15"/>
        <v xml:space="preserve">Ökning </v>
      </c>
      <c r="H31" s="27"/>
      <c r="I31" s="8" t="s">
        <v>45</v>
      </c>
      <c r="J31" s="2">
        <f>J21</f>
        <v>2019</v>
      </c>
      <c r="K31" s="2">
        <f>K21</f>
        <v>2022</v>
      </c>
      <c r="L31" s="2">
        <f>L21</f>
        <v>2023</v>
      </c>
      <c r="M31" s="2" t="str">
        <f t="shared" si="15"/>
        <v>Medel</v>
      </c>
      <c r="N31" s="2">
        <f t="shared" si="15"/>
        <v>2024</v>
      </c>
      <c r="O31" s="1" t="s">
        <v>34</v>
      </c>
    </row>
    <row r="32" spans="1:15" ht="12" customHeight="1" x14ac:dyDescent="0.2">
      <c r="A32" s="2" t="s">
        <v>58</v>
      </c>
      <c r="B32" s="2">
        <v>0</v>
      </c>
      <c r="C32" s="2">
        <v>0</v>
      </c>
      <c r="D32" s="2">
        <v>0</v>
      </c>
      <c r="E32" s="3">
        <f t="shared" ref="E32:E38" si="16">AVERAGE(B32:D32)</f>
        <v>0</v>
      </c>
      <c r="F32" s="2">
        <v>0</v>
      </c>
      <c r="G32" s="13">
        <f>IF(F32="","",F32-E32)</f>
        <v>0</v>
      </c>
      <c r="I32" s="2" t="s">
        <v>58</v>
      </c>
      <c r="J32" s="7">
        <v>0</v>
      </c>
      <c r="K32" s="7">
        <v>0</v>
      </c>
      <c r="L32" s="7">
        <v>0</v>
      </c>
      <c r="M32" s="3">
        <f t="shared" ref="M32:M38" si="17">AVERAGE(J32:L32)</f>
        <v>0</v>
      </c>
      <c r="N32" s="7">
        <v>0</v>
      </c>
      <c r="O32" s="13">
        <f>IF(N32="","",N32-M32)</f>
        <v>0</v>
      </c>
    </row>
    <row r="33" spans="1:16" ht="12" customHeight="1" x14ac:dyDescent="0.2">
      <c r="A33" s="2" t="s">
        <v>13</v>
      </c>
      <c r="B33" s="2">
        <v>3</v>
      </c>
      <c r="C33" s="2">
        <v>4</v>
      </c>
      <c r="D33" s="2">
        <v>3</v>
      </c>
      <c r="E33" s="3">
        <f t="shared" si="16"/>
        <v>3.3333333333333335</v>
      </c>
      <c r="F33" s="2">
        <v>1</v>
      </c>
      <c r="G33" s="13">
        <f t="shared" ref="G33:G38" si="18">IF(F33="","",F33-E33)</f>
        <v>-2.3333333333333335</v>
      </c>
      <c r="I33" s="2" t="s">
        <v>24</v>
      </c>
      <c r="J33" s="7">
        <v>40</v>
      </c>
      <c r="K33" s="7">
        <v>30</v>
      </c>
      <c r="L33" s="7">
        <v>30</v>
      </c>
      <c r="M33" s="3">
        <f t="shared" si="17"/>
        <v>33.333333333333336</v>
      </c>
      <c r="N33" s="7">
        <v>18</v>
      </c>
      <c r="O33" s="13">
        <f t="shared" ref="O33:O38" si="19">IF(N33="","",N33-M33)</f>
        <v>-15.333333333333336</v>
      </c>
    </row>
    <row r="34" spans="1:16" ht="12" customHeight="1" x14ac:dyDescent="0.2">
      <c r="A34" s="2" t="s">
        <v>12</v>
      </c>
      <c r="B34" s="2">
        <v>7</v>
      </c>
      <c r="C34" s="2">
        <v>2</v>
      </c>
      <c r="D34" s="2">
        <v>3</v>
      </c>
      <c r="E34" s="3">
        <f t="shared" si="16"/>
        <v>4</v>
      </c>
      <c r="F34" s="2">
        <v>2</v>
      </c>
      <c r="G34" s="13">
        <f t="shared" si="18"/>
        <v>-2</v>
      </c>
      <c r="I34" s="2" t="s">
        <v>11</v>
      </c>
      <c r="J34" s="3">
        <v>46</v>
      </c>
      <c r="K34" s="3">
        <v>16</v>
      </c>
      <c r="L34" s="3">
        <v>28</v>
      </c>
      <c r="M34" s="3">
        <f t="shared" si="17"/>
        <v>30</v>
      </c>
      <c r="N34" s="3">
        <v>30</v>
      </c>
      <c r="O34" s="13">
        <f t="shared" si="19"/>
        <v>0</v>
      </c>
    </row>
    <row r="35" spans="1:16" ht="12" customHeight="1" x14ac:dyDescent="0.2">
      <c r="A35" s="2" t="s">
        <v>14</v>
      </c>
      <c r="B35" s="7">
        <v>2</v>
      </c>
      <c r="C35" s="7">
        <v>2</v>
      </c>
      <c r="D35" s="7">
        <v>2</v>
      </c>
      <c r="E35" s="3">
        <f t="shared" si="16"/>
        <v>2</v>
      </c>
      <c r="F35" s="7">
        <v>2</v>
      </c>
      <c r="G35" s="13">
        <f t="shared" si="18"/>
        <v>0</v>
      </c>
      <c r="I35" s="2" t="s">
        <v>25</v>
      </c>
      <c r="J35" s="3">
        <v>26</v>
      </c>
      <c r="K35" s="3">
        <v>25</v>
      </c>
      <c r="L35" s="3">
        <v>26</v>
      </c>
      <c r="M35" s="3">
        <f t="shared" si="17"/>
        <v>25.666666666666668</v>
      </c>
      <c r="N35" s="3">
        <v>11</v>
      </c>
      <c r="O35" s="13">
        <f t="shared" si="19"/>
        <v>-14.666666666666668</v>
      </c>
      <c r="P35" s="28"/>
    </row>
    <row r="36" spans="1:16" ht="12" customHeight="1" x14ac:dyDescent="0.2">
      <c r="A36" s="2" t="s">
        <v>43</v>
      </c>
      <c r="B36" s="2">
        <v>0</v>
      </c>
      <c r="C36" s="2">
        <v>0</v>
      </c>
      <c r="D36" s="2">
        <v>0</v>
      </c>
      <c r="E36" s="3">
        <f t="shared" si="16"/>
        <v>0</v>
      </c>
      <c r="F36" s="2">
        <v>0</v>
      </c>
      <c r="G36" s="13">
        <f t="shared" si="18"/>
        <v>0</v>
      </c>
      <c r="I36" s="2" t="s">
        <v>43</v>
      </c>
      <c r="J36" s="2">
        <v>24</v>
      </c>
      <c r="K36" s="2">
        <v>26</v>
      </c>
      <c r="L36" s="2">
        <v>20</v>
      </c>
      <c r="M36" s="3">
        <f t="shared" si="17"/>
        <v>23.333333333333332</v>
      </c>
      <c r="N36" s="2">
        <v>16</v>
      </c>
      <c r="O36" s="13">
        <f t="shared" si="19"/>
        <v>-7.3333333333333321</v>
      </c>
      <c r="P36" s="28"/>
    </row>
    <row r="37" spans="1:16" ht="12" customHeight="1" x14ac:dyDescent="0.2">
      <c r="A37" s="2" t="s">
        <v>35</v>
      </c>
      <c r="B37" s="2"/>
      <c r="C37" s="2">
        <v>0</v>
      </c>
      <c r="D37" s="2">
        <v>0</v>
      </c>
      <c r="E37" s="3">
        <f t="shared" si="16"/>
        <v>0</v>
      </c>
      <c r="F37" s="2">
        <v>0</v>
      </c>
      <c r="G37" s="13">
        <f t="shared" si="18"/>
        <v>0</v>
      </c>
      <c r="I37" s="2" t="s">
        <v>26</v>
      </c>
      <c r="J37" s="7">
        <v>4</v>
      </c>
      <c r="K37" s="7">
        <v>10</v>
      </c>
      <c r="L37" s="7">
        <v>11</v>
      </c>
      <c r="M37" s="3">
        <f t="shared" si="17"/>
        <v>8.3333333333333339</v>
      </c>
      <c r="N37" s="7">
        <v>9</v>
      </c>
      <c r="O37" s="13">
        <f t="shared" si="19"/>
        <v>0.66666666666666607</v>
      </c>
    </row>
    <row r="38" spans="1:16" x14ac:dyDescent="0.2">
      <c r="A38" s="2" t="s">
        <v>42</v>
      </c>
      <c r="B38" s="2">
        <v>0</v>
      </c>
      <c r="C38" s="2">
        <v>0</v>
      </c>
      <c r="D38" s="2">
        <v>0</v>
      </c>
      <c r="E38" s="3">
        <f t="shared" si="16"/>
        <v>0</v>
      </c>
      <c r="F38" s="2">
        <v>0</v>
      </c>
      <c r="G38" s="13">
        <f t="shared" si="18"/>
        <v>0</v>
      </c>
      <c r="I38" s="2" t="s">
        <v>42</v>
      </c>
      <c r="J38" s="7">
        <v>27</v>
      </c>
      <c r="K38" s="7">
        <v>20</v>
      </c>
      <c r="L38" s="7">
        <v>14</v>
      </c>
      <c r="M38" s="3">
        <f t="shared" si="17"/>
        <v>20.333333333333332</v>
      </c>
      <c r="N38" s="7">
        <v>11</v>
      </c>
      <c r="O38" s="13">
        <f t="shared" si="19"/>
        <v>-9.3333333333333321</v>
      </c>
    </row>
    <row r="39" spans="1:16" x14ac:dyDescent="0.2">
      <c r="A39" s="4"/>
      <c r="B39" s="8" t="s">
        <v>39</v>
      </c>
      <c r="C39" s="8" t="s">
        <v>10</v>
      </c>
      <c r="D39" s="9"/>
      <c r="E39" s="9">
        <f>SUM(E32:E38)</f>
        <v>9.3333333333333339</v>
      </c>
      <c r="F39" s="9">
        <f>SUM(F32:F38)</f>
        <v>5</v>
      </c>
      <c r="G39" s="14">
        <f>SUM(G32:G38)</f>
        <v>-4.3333333333333339</v>
      </c>
      <c r="I39" s="4"/>
      <c r="J39" s="8" t="s">
        <v>39</v>
      </c>
      <c r="K39" s="8" t="s">
        <v>10</v>
      </c>
      <c r="L39" s="11"/>
      <c r="M39" s="9">
        <f>SUM(M32:M38)</f>
        <v>141</v>
      </c>
      <c r="N39" s="11">
        <f>SUM(N32:N38)</f>
        <v>95</v>
      </c>
      <c r="O39" s="14">
        <f>SUM(O32:O38)</f>
        <v>-46</v>
      </c>
    </row>
    <row r="40" spans="1:16" x14ac:dyDescent="0.2">
      <c r="A40" s="4"/>
      <c r="B40" s="5"/>
      <c r="E40" s="6"/>
      <c r="L40" s="23"/>
    </row>
    <row r="41" spans="1:16" ht="12" customHeight="1" x14ac:dyDescent="0.2">
      <c r="A41" s="1" t="s">
        <v>28</v>
      </c>
      <c r="B41" s="2">
        <f t="shared" ref="B41:G41" si="20">B31</f>
        <v>2019</v>
      </c>
      <c r="C41" s="2">
        <f t="shared" si="20"/>
        <v>2022</v>
      </c>
      <c r="D41" s="2">
        <f t="shared" si="20"/>
        <v>2023</v>
      </c>
      <c r="E41" s="2" t="str">
        <f t="shared" si="20"/>
        <v>Medel</v>
      </c>
      <c r="F41" s="2">
        <f t="shared" si="20"/>
        <v>2024</v>
      </c>
      <c r="G41" s="8" t="str">
        <f t="shared" si="20"/>
        <v xml:space="preserve">Ökning </v>
      </c>
      <c r="H41" s="27"/>
      <c r="I41" s="8" t="s">
        <v>46</v>
      </c>
      <c r="J41" s="2">
        <f>J31</f>
        <v>2019</v>
      </c>
      <c r="K41" s="2">
        <f>K31</f>
        <v>2022</v>
      </c>
      <c r="L41" s="2">
        <f>L31</f>
        <v>2023</v>
      </c>
      <c r="M41" s="2" t="str">
        <f>M31</f>
        <v>Medel</v>
      </c>
      <c r="N41" s="2">
        <f>N31</f>
        <v>2024</v>
      </c>
      <c r="O41" s="1" t="s">
        <v>34</v>
      </c>
    </row>
    <row r="42" spans="1:16" ht="12" customHeight="1" x14ac:dyDescent="0.2">
      <c r="A42" s="2" t="s">
        <v>58</v>
      </c>
      <c r="B42" s="2">
        <v>0</v>
      </c>
      <c r="C42" s="2">
        <v>0</v>
      </c>
      <c r="D42" s="2">
        <v>0</v>
      </c>
      <c r="E42" s="3">
        <f t="shared" ref="E42:E48" si="21">AVERAGE(B42:D42)</f>
        <v>0</v>
      </c>
      <c r="F42" s="2">
        <v>0</v>
      </c>
      <c r="G42" s="13">
        <f>IF(F42="","",F42-E42)</f>
        <v>0</v>
      </c>
      <c r="I42" s="2" t="s">
        <v>58</v>
      </c>
      <c r="J42" s="7">
        <v>0</v>
      </c>
      <c r="K42" s="7">
        <v>0</v>
      </c>
      <c r="L42" s="7">
        <v>0</v>
      </c>
      <c r="M42" s="3">
        <f t="shared" ref="M42:M48" si="22">AVERAGE(J42:L42)</f>
        <v>0</v>
      </c>
      <c r="N42" s="7">
        <v>0</v>
      </c>
      <c r="O42" s="13">
        <f>IF(N42="","",N42-M42)</f>
        <v>0</v>
      </c>
    </row>
    <row r="43" spans="1:16" ht="12" customHeight="1" x14ac:dyDescent="0.2">
      <c r="A43" s="2" t="s">
        <v>13</v>
      </c>
      <c r="B43" s="2" t="s">
        <v>50</v>
      </c>
      <c r="C43" s="2">
        <v>12</v>
      </c>
      <c r="D43" s="2">
        <v>9</v>
      </c>
      <c r="E43" s="3">
        <f t="shared" si="21"/>
        <v>10.5</v>
      </c>
      <c r="F43" s="2">
        <v>10</v>
      </c>
      <c r="G43" s="13">
        <f t="shared" ref="G43:G48" si="23">IF(F43="","",F43-E43)</f>
        <v>-0.5</v>
      </c>
      <c r="I43" s="2" t="s">
        <v>13</v>
      </c>
      <c r="J43" s="7">
        <v>5</v>
      </c>
      <c r="K43" s="7">
        <v>6</v>
      </c>
      <c r="L43" s="7">
        <v>3</v>
      </c>
      <c r="M43" s="3">
        <f t="shared" si="22"/>
        <v>4.666666666666667</v>
      </c>
      <c r="N43" s="7">
        <v>9</v>
      </c>
      <c r="O43" s="13">
        <f t="shared" ref="O43:O48" si="24">IF(N43="","",N43-M43)</f>
        <v>4.333333333333333</v>
      </c>
    </row>
    <row r="44" spans="1:16" ht="12" customHeight="1" x14ac:dyDescent="0.2">
      <c r="A44" s="2" t="s">
        <v>12</v>
      </c>
      <c r="B44" s="2">
        <v>13</v>
      </c>
      <c r="C44" s="2">
        <v>7</v>
      </c>
      <c r="D44" s="2">
        <v>20</v>
      </c>
      <c r="E44" s="3">
        <f t="shared" si="21"/>
        <v>13.333333333333334</v>
      </c>
      <c r="F44" s="2">
        <v>14</v>
      </c>
      <c r="G44" s="13">
        <f t="shared" si="23"/>
        <v>0.66666666666666607</v>
      </c>
      <c r="I44" s="2" t="s">
        <v>12</v>
      </c>
      <c r="J44" s="7">
        <v>12</v>
      </c>
      <c r="K44" s="7">
        <v>9</v>
      </c>
      <c r="L44" s="7">
        <v>9</v>
      </c>
      <c r="M44" s="3">
        <f t="shared" si="22"/>
        <v>10</v>
      </c>
      <c r="N44" s="7">
        <v>4</v>
      </c>
      <c r="O44" s="13">
        <f t="shared" si="24"/>
        <v>-6</v>
      </c>
    </row>
    <row r="45" spans="1:16" ht="12" customHeight="1" x14ac:dyDescent="0.2">
      <c r="A45" s="2" t="s">
        <v>14</v>
      </c>
      <c r="B45" s="2">
        <v>11</v>
      </c>
      <c r="C45" s="2">
        <v>17</v>
      </c>
      <c r="D45" s="2">
        <v>18</v>
      </c>
      <c r="E45" s="3">
        <f t="shared" si="21"/>
        <v>15.333333333333334</v>
      </c>
      <c r="F45" s="2">
        <v>19</v>
      </c>
      <c r="G45" s="13">
        <f t="shared" si="23"/>
        <v>3.6666666666666661</v>
      </c>
      <c r="I45" s="2" t="s">
        <v>14</v>
      </c>
      <c r="J45" s="7">
        <v>4</v>
      </c>
      <c r="K45" s="7">
        <v>0</v>
      </c>
      <c r="L45" s="7">
        <v>2</v>
      </c>
      <c r="M45" s="3">
        <f t="shared" si="22"/>
        <v>2</v>
      </c>
      <c r="N45" s="7">
        <v>3</v>
      </c>
      <c r="O45" s="13">
        <f t="shared" si="24"/>
        <v>1</v>
      </c>
    </row>
    <row r="46" spans="1:16" ht="12" customHeight="1" x14ac:dyDescent="0.2">
      <c r="A46" s="2" t="s">
        <v>43</v>
      </c>
      <c r="B46" s="2">
        <v>16</v>
      </c>
      <c r="C46" s="2">
        <v>4</v>
      </c>
      <c r="D46" s="2">
        <v>12</v>
      </c>
      <c r="E46" s="3">
        <f t="shared" si="21"/>
        <v>10.666666666666666</v>
      </c>
      <c r="F46" s="2">
        <v>24</v>
      </c>
      <c r="G46" s="13">
        <f t="shared" si="23"/>
        <v>13.333333333333334</v>
      </c>
      <c r="I46" s="2" t="s">
        <v>43</v>
      </c>
      <c r="J46" s="2">
        <v>0</v>
      </c>
      <c r="K46" s="2">
        <v>0</v>
      </c>
      <c r="L46" s="2">
        <v>0</v>
      </c>
      <c r="M46" s="3">
        <f t="shared" si="22"/>
        <v>0</v>
      </c>
      <c r="N46" s="2">
        <v>0</v>
      </c>
      <c r="O46" s="13">
        <f t="shared" si="24"/>
        <v>0</v>
      </c>
    </row>
    <row r="47" spans="1:16" ht="12" customHeight="1" x14ac:dyDescent="0.2">
      <c r="A47" s="2" t="s">
        <v>15</v>
      </c>
      <c r="B47" s="2">
        <v>5</v>
      </c>
      <c r="C47" s="2">
        <v>4</v>
      </c>
      <c r="D47" s="2">
        <v>4</v>
      </c>
      <c r="E47" s="3">
        <f t="shared" si="21"/>
        <v>4.333333333333333</v>
      </c>
      <c r="F47" s="8">
        <v>4.3</v>
      </c>
      <c r="G47" s="13">
        <f t="shared" si="23"/>
        <v>-3.3333333333333215E-2</v>
      </c>
      <c r="I47" s="2" t="s">
        <v>15</v>
      </c>
      <c r="J47" s="7">
        <v>2</v>
      </c>
      <c r="K47" s="7">
        <v>1</v>
      </c>
      <c r="L47" s="7">
        <v>0</v>
      </c>
      <c r="M47" s="3">
        <f t="shared" si="22"/>
        <v>1</v>
      </c>
      <c r="N47" s="7">
        <v>0</v>
      </c>
      <c r="O47" s="13">
        <f t="shared" si="24"/>
        <v>-1</v>
      </c>
    </row>
    <row r="48" spans="1:16" ht="12" customHeight="1" x14ac:dyDescent="0.2">
      <c r="A48" s="2" t="s">
        <v>42</v>
      </c>
      <c r="B48" s="2">
        <v>4</v>
      </c>
      <c r="C48" s="2">
        <v>9</v>
      </c>
      <c r="D48" s="2">
        <v>17</v>
      </c>
      <c r="E48" s="3">
        <f t="shared" si="21"/>
        <v>10</v>
      </c>
      <c r="F48" s="2">
        <v>15</v>
      </c>
      <c r="G48" s="13">
        <f t="shared" si="23"/>
        <v>5</v>
      </c>
      <c r="I48" s="2" t="s">
        <v>42</v>
      </c>
      <c r="J48" s="3">
        <v>3</v>
      </c>
      <c r="K48" s="3">
        <v>9</v>
      </c>
      <c r="L48" s="3">
        <v>0</v>
      </c>
      <c r="M48" s="3">
        <f t="shared" si="22"/>
        <v>4</v>
      </c>
      <c r="N48" s="3">
        <v>0</v>
      </c>
      <c r="O48" s="13">
        <f t="shared" si="24"/>
        <v>-4</v>
      </c>
    </row>
    <row r="49" spans="1:15" ht="12" customHeight="1" x14ac:dyDescent="0.2">
      <c r="A49" s="4"/>
      <c r="B49" s="8" t="s">
        <v>39</v>
      </c>
      <c r="C49" s="8" t="s">
        <v>10</v>
      </c>
      <c r="D49" s="10"/>
      <c r="E49" s="9">
        <f>SUM(E42:E48)</f>
        <v>64.166666666666671</v>
      </c>
      <c r="F49" s="10">
        <f>SUM(F42:F48)</f>
        <v>86.3</v>
      </c>
      <c r="G49" s="14">
        <f>SUM(G42:G48)</f>
        <v>22.133333333333333</v>
      </c>
      <c r="I49" s="4"/>
      <c r="J49" s="8" t="s">
        <v>39</v>
      </c>
      <c r="K49" s="8" t="s">
        <v>10</v>
      </c>
      <c r="L49" s="9"/>
      <c r="M49" s="9">
        <f>SUM(M42:M48)</f>
        <v>21.666666666666668</v>
      </c>
      <c r="N49" s="9">
        <f>SUM(N42:N48)</f>
        <v>16</v>
      </c>
      <c r="O49" s="14">
        <f>SUM(O42:O48)</f>
        <v>-5.666666666666667</v>
      </c>
    </row>
    <row r="50" spans="1:15" ht="12" customHeight="1" x14ac:dyDescent="0.2">
      <c r="I50" s="4"/>
      <c r="J50" s="5"/>
      <c r="L50" s="23"/>
      <c r="M50" s="6"/>
    </row>
    <row r="51" spans="1:15" ht="12" customHeight="1" x14ac:dyDescent="0.2">
      <c r="A51" s="1" t="s">
        <v>52</v>
      </c>
      <c r="B51" s="2">
        <f>B41</f>
        <v>2019</v>
      </c>
      <c r="C51" s="2">
        <f>C41</f>
        <v>2022</v>
      </c>
      <c r="D51" s="2">
        <f>D41</f>
        <v>2023</v>
      </c>
      <c r="E51" s="2" t="str">
        <f t="shared" ref="E51:N51" si="25">E41</f>
        <v>Medel</v>
      </c>
      <c r="F51" s="2">
        <f t="shared" si="25"/>
        <v>2024</v>
      </c>
      <c r="G51" s="8" t="str">
        <f t="shared" si="25"/>
        <v xml:space="preserve">Ökning </v>
      </c>
      <c r="H51" s="27"/>
      <c r="I51" s="8" t="s">
        <v>47</v>
      </c>
      <c r="J51" s="2">
        <f>J41</f>
        <v>2019</v>
      </c>
      <c r="K51" s="2">
        <f>K41</f>
        <v>2022</v>
      </c>
      <c r="L51" s="2">
        <f>L41</f>
        <v>2023</v>
      </c>
      <c r="M51" s="2" t="str">
        <f t="shared" si="25"/>
        <v>Medel</v>
      </c>
      <c r="N51" s="2">
        <f t="shared" si="25"/>
        <v>2024</v>
      </c>
      <c r="O51" s="1" t="s">
        <v>34</v>
      </c>
    </row>
    <row r="52" spans="1:15" ht="12" customHeight="1" x14ac:dyDescent="0.2">
      <c r="A52" s="2" t="s">
        <v>58</v>
      </c>
      <c r="B52" s="2">
        <v>2</v>
      </c>
      <c r="C52" s="2">
        <v>0</v>
      </c>
      <c r="D52" s="2">
        <v>0</v>
      </c>
      <c r="E52" s="3">
        <f t="shared" ref="E52:E58" si="26">AVERAGE(B52:D52)</f>
        <v>0.66666666666666663</v>
      </c>
      <c r="F52" s="2">
        <v>0</v>
      </c>
      <c r="G52" s="13">
        <f>IF(F52="","",F52-E52)</f>
        <v>-0.66666666666666663</v>
      </c>
      <c r="I52" s="2" t="s">
        <v>58</v>
      </c>
      <c r="J52" s="7">
        <v>2</v>
      </c>
      <c r="K52" s="7">
        <v>1</v>
      </c>
      <c r="L52" s="7">
        <v>6</v>
      </c>
      <c r="M52" s="3">
        <f t="shared" ref="M52:M58" si="27">AVERAGE(J52:L52)</f>
        <v>3</v>
      </c>
      <c r="N52" s="7">
        <v>2</v>
      </c>
      <c r="O52" s="13">
        <f>IF(N52="","",N52-M52)</f>
        <v>-1</v>
      </c>
    </row>
    <row r="53" spans="1:15" ht="12" customHeight="1" x14ac:dyDescent="0.2">
      <c r="A53" s="2" t="s">
        <v>13</v>
      </c>
      <c r="B53" s="2">
        <v>6</v>
      </c>
      <c r="C53" s="2">
        <v>3</v>
      </c>
      <c r="D53" s="2">
        <v>2</v>
      </c>
      <c r="E53" s="3">
        <f t="shared" si="26"/>
        <v>3.6666666666666665</v>
      </c>
      <c r="F53" s="2">
        <v>6</v>
      </c>
      <c r="G53" s="13">
        <f t="shared" ref="G53:G58" si="28">IF(F53="","",F53-E53)</f>
        <v>2.3333333333333335</v>
      </c>
      <c r="I53" s="2" t="s">
        <v>24</v>
      </c>
      <c r="J53" s="7">
        <v>42</v>
      </c>
      <c r="K53" s="7">
        <v>40</v>
      </c>
      <c r="L53" s="7">
        <v>35</v>
      </c>
      <c r="M53" s="3">
        <f t="shared" si="27"/>
        <v>39</v>
      </c>
      <c r="N53" s="7">
        <v>26</v>
      </c>
      <c r="O53" s="13">
        <f t="shared" ref="O53:O58" si="29">IF(N53="","",N53-M53)</f>
        <v>-13</v>
      </c>
    </row>
    <row r="54" spans="1:15" ht="12" customHeight="1" x14ac:dyDescent="0.2">
      <c r="A54" s="2" t="s">
        <v>12</v>
      </c>
      <c r="B54" s="2">
        <v>6</v>
      </c>
      <c r="C54" s="2">
        <v>4</v>
      </c>
      <c r="D54" s="2">
        <v>6</v>
      </c>
      <c r="E54" s="3">
        <f t="shared" si="26"/>
        <v>5.333333333333333</v>
      </c>
      <c r="F54" s="2">
        <v>2</v>
      </c>
      <c r="G54" s="13">
        <f t="shared" si="28"/>
        <v>-3.333333333333333</v>
      </c>
      <c r="I54" s="2" t="s">
        <v>11</v>
      </c>
      <c r="J54" s="7">
        <v>50</v>
      </c>
      <c r="K54" s="7">
        <v>36</v>
      </c>
      <c r="L54" s="7">
        <v>38</v>
      </c>
      <c r="M54" s="3">
        <f t="shared" si="27"/>
        <v>41.333333333333336</v>
      </c>
      <c r="N54" s="7">
        <v>29</v>
      </c>
      <c r="O54" s="13">
        <f t="shared" si="29"/>
        <v>-12.333333333333336</v>
      </c>
    </row>
    <row r="55" spans="1:15" ht="12" customHeight="1" x14ac:dyDescent="0.2">
      <c r="A55" s="2" t="s">
        <v>14</v>
      </c>
      <c r="B55" s="2">
        <v>11</v>
      </c>
      <c r="C55" s="2">
        <v>1</v>
      </c>
      <c r="D55" s="2">
        <v>4</v>
      </c>
      <c r="E55" s="3">
        <f t="shared" si="26"/>
        <v>5.333333333333333</v>
      </c>
      <c r="F55" s="2">
        <v>7</v>
      </c>
      <c r="G55" s="13">
        <f t="shared" si="28"/>
        <v>1.666666666666667</v>
      </c>
      <c r="I55" s="2" t="s">
        <v>20</v>
      </c>
      <c r="J55" s="7">
        <v>23</v>
      </c>
      <c r="K55" s="7">
        <v>40</v>
      </c>
      <c r="L55" s="7">
        <v>39</v>
      </c>
      <c r="M55" s="3">
        <f t="shared" si="27"/>
        <v>34</v>
      </c>
      <c r="N55" s="7">
        <v>27</v>
      </c>
      <c r="O55" s="13">
        <f t="shared" si="29"/>
        <v>-7</v>
      </c>
    </row>
    <row r="56" spans="1:15" ht="12" customHeight="1" x14ac:dyDescent="0.2">
      <c r="A56" s="2" t="s">
        <v>43</v>
      </c>
      <c r="B56" s="2">
        <v>8</v>
      </c>
      <c r="C56" s="2">
        <v>0</v>
      </c>
      <c r="D56" s="2">
        <v>0</v>
      </c>
      <c r="E56" s="3">
        <f t="shared" si="26"/>
        <v>2.6666666666666665</v>
      </c>
      <c r="F56" s="2">
        <v>0</v>
      </c>
      <c r="G56" s="13">
        <f t="shared" si="28"/>
        <v>-2.6666666666666665</v>
      </c>
      <c r="I56" s="2" t="s">
        <v>43</v>
      </c>
      <c r="J56" s="2">
        <v>32</v>
      </c>
      <c r="K56" s="2">
        <v>36</v>
      </c>
      <c r="L56" s="2">
        <v>40</v>
      </c>
      <c r="M56" s="3">
        <f t="shared" si="27"/>
        <v>36</v>
      </c>
      <c r="N56" s="2">
        <v>32</v>
      </c>
      <c r="O56" s="13">
        <f t="shared" si="29"/>
        <v>-4</v>
      </c>
    </row>
    <row r="57" spans="1:15" ht="12" customHeight="1" x14ac:dyDescent="0.2">
      <c r="A57" s="2" t="s">
        <v>15</v>
      </c>
      <c r="B57" s="2">
        <v>3</v>
      </c>
      <c r="C57" s="2">
        <v>3</v>
      </c>
      <c r="D57" s="2">
        <v>0</v>
      </c>
      <c r="E57" s="3">
        <f t="shared" si="26"/>
        <v>2</v>
      </c>
      <c r="F57" s="2">
        <v>0</v>
      </c>
      <c r="G57" s="13">
        <f t="shared" si="28"/>
        <v>-2</v>
      </c>
      <c r="I57" s="2" t="s">
        <v>33</v>
      </c>
      <c r="J57" s="7">
        <v>3</v>
      </c>
      <c r="K57" s="7">
        <v>7</v>
      </c>
      <c r="L57" s="7">
        <v>17</v>
      </c>
      <c r="M57" s="3">
        <f t="shared" si="27"/>
        <v>9</v>
      </c>
      <c r="N57" s="7">
        <v>15</v>
      </c>
      <c r="O57" s="13">
        <f t="shared" si="29"/>
        <v>6</v>
      </c>
    </row>
    <row r="58" spans="1:15" ht="12" customHeight="1" x14ac:dyDescent="0.2">
      <c r="A58" s="2" t="s">
        <v>42</v>
      </c>
      <c r="B58" s="2">
        <v>5</v>
      </c>
      <c r="C58" s="2">
        <v>9</v>
      </c>
      <c r="D58" s="2">
        <v>5</v>
      </c>
      <c r="E58" s="3">
        <f t="shared" si="26"/>
        <v>6.333333333333333</v>
      </c>
      <c r="F58" s="2">
        <v>0</v>
      </c>
      <c r="G58" s="13">
        <f t="shared" si="28"/>
        <v>-6.333333333333333</v>
      </c>
      <c r="I58" s="2" t="s">
        <v>42</v>
      </c>
      <c r="J58" s="7">
        <v>25</v>
      </c>
      <c r="K58" s="7">
        <v>20</v>
      </c>
      <c r="L58" s="7">
        <v>23</v>
      </c>
      <c r="M58" s="3">
        <f t="shared" si="27"/>
        <v>22.666666666666668</v>
      </c>
      <c r="N58" s="9">
        <v>22.7</v>
      </c>
      <c r="O58" s="13">
        <f t="shared" si="29"/>
        <v>3.3333333333331439E-2</v>
      </c>
    </row>
    <row r="59" spans="1:15" ht="12" customHeight="1" x14ac:dyDescent="0.2">
      <c r="A59" s="4"/>
      <c r="B59" s="8" t="s">
        <v>39</v>
      </c>
      <c r="C59" s="8" t="s">
        <v>10</v>
      </c>
      <c r="D59" s="9"/>
      <c r="E59" s="9">
        <f>SUM(E52:E58)</f>
        <v>26</v>
      </c>
      <c r="F59" s="9">
        <f>SUM(F52:F58)</f>
        <v>15</v>
      </c>
      <c r="G59" s="14">
        <f>SUM(G52:G58)</f>
        <v>-11</v>
      </c>
      <c r="I59" s="4"/>
      <c r="J59" s="8" t="s">
        <v>39</v>
      </c>
      <c r="K59" s="8" t="s">
        <v>10</v>
      </c>
      <c r="L59" s="10"/>
      <c r="M59" s="9">
        <f>SUM(M52:M58)</f>
        <v>185</v>
      </c>
      <c r="N59" s="10">
        <f>SUM(N52:N58)</f>
        <v>153.69999999999999</v>
      </c>
      <c r="O59" s="14">
        <f>SUM(O52:O58)</f>
        <v>-31.300000000000004</v>
      </c>
    </row>
    <row r="60" spans="1:15" ht="12" customHeight="1" x14ac:dyDescent="0.2">
      <c r="A60" s="4"/>
      <c r="B60" s="5"/>
      <c r="E60" s="6"/>
      <c r="L60" s="23"/>
    </row>
    <row r="61" spans="1:15" ht="12" customHeight="1" x14ac:dyDescent="0.2">
      <c r="A61" s="1" t="s">
        <v>30</v>
      </c>
      <c r="B61" s="2">
        <f t="shared" ref="B61:G61" si="30">B51</f>
        <v>2019</v>
      </c>
      <c r="C61" s="2">
        <f t="shared" si="30"/>
        <v>2022</v>
      </c>
      <c r="D61" s="2">
        <f t="shared" si="30"/>
        <v>2023</v>
      </c>
      <c r="E61" s="2" t="str">
        <f t="shared" si="30"/>
        <v>Medel</v>
      </c>
      <c r="F61" s="2">
        <f t="shared" si="30"/>
        <v>2024</v>
      </c>
      <c r="G61" s="8" t="str">
        <f t="shared" si="30"/>
        <v xml:space="preserve">Ökning </v>
      </c>
      <c r="H61" s="27"/>
      <c r="I61" s="8" t="s">
        <v>48</v>
      </c>
      <c r="J61" s="2">
        <f>J51</f>
        <v>2019</v>
      </c>
      <c r="K61" s="2">
        <f>K51</f>
        <v>2022</v>
      </c>
      <c r="L61" s="2">
        <f>L51</f>
        <v>2023</v>
      </c>
      <c r="M61" s="2" t="str">
        <f>M51</f>
        <v>Medel</v>
      </c>
      <c r="N61" s="2">
        <f>N51</f>
        <v>2024</v>
      </c>
      <c r="O61" s="1" t="s">
        <v>34</v>
      </c>
    </row>
    <row r="62" spans="1:15" ht="12" customHeight="1" x14ac:dyDescent="0.2">
      <c r="A62" s="2" t="s">
        <v>58</v>
      </c>
      <c r="B62" s="2">
        <v>0</v>
      </c>
      <c r="C62" s="2">
        <v>0</v>
      </c>
      <c r="D62" s="2">
        <v>0</v>
      </c>
      <c r="E62" s="3">
        <f t="shared" ref="E62:E68" si="31">AVERAGE(B62:D62)</f>
        <v>0</v>
      </c>
      <c r="F62" s="2">
        <v>0</v>
      </c>
      <c r="G62" s="13">
        <f>IF(F62="","",F62-E62)</f>
        <v>0</v>
      </c>
      <c r="I62" s="2" t="s">
        <v>58</v>
      </c>
      <c r="J62" s="7">
        <v>1</v>
      </c>
      <c r="K62" s="7">
        <v>1</v>
      </c>
      <c r="L62" s="7">
        <v>1</v>
      </c>
      <c r="M62" s="3">
        <f t="shared" ref="M62:M68" si="32">AVERAGE(J62:L62)</f>
        <v>1</v>
      </c>
      <c r="N62" s="7">
        <v>1</v>
      </c>
      <c r="O62" s="13">
        <f>IF(N62="","",N62-M62)</f>
        <v>0</v>
      </c>
    </row>
    <row r="63" spans="1:15" ht="12" customHeight="1" x14ac:dyDescent="0.2">
      <c r="A63" s="2" t="s">
        <v>13</v>
      </c>
      <c r="B63" s="2">
        <v>2</v>
      </c>
      <c r="C63" s="2">
        <v>2</v>
      </c>
      <c r="D63" s="2">
        <v>4</v>
      </c>
      <c r="E63" s="3">
        <f t="shared" si="31"/>
        <v>2.6666666666666665</v>
      </c>
      <c r="F63" s="2">
        <v>3</v>
      </c>
      <c r="G63" s="13">
        <f t="shared" ref="G63:G68" si="33">IF(F63="","",F63-E63)</f>
        <v>0.33333333333333348</v>
      </c>
      <c r="I63" s="2" t="s">
        <v>13</v>
      </c>
      <c r="J63" s="7">
        <v>15</v>
      </c>
      <c r="K63" s="7">
        <v>27</v>
      </c>
      <c r="L63" s="7">
        <v>17</v>
      </c>
      <c r="M63" s="3">
        <f t="shared" si="32"/>
        <v>19.666666666666668</v>
      </c>
      <c r="N63" s="7">
        <v>39</v>
      </c>
      <c r="O63" s="13">
        <f t="shared" ref="O63:O68" si="34">IF(N63="","",N63-M63)</f>
        <v>19.333333333333332</v>
      </c>
    </row>
    <row r="64" spans="1:15" ht="12" customHeight="1" x14ac:dyDescent="0.2">
      <c r="A64" s="2" t="s">
        <v>12</v>
      </c>
      <c r="B64" s="2">
        <v>12</v>
      </c>
      <c r="C64" s="2">
        <v>0</v>
      </c>
      <c r="D64" s="2">
        <v>1</v>
      </c>
      <c r="E64" s="3">
        <f t="shared" si="31"/>
        <v>4.333333333333333</v>
      </c>
      <c r="F64" s="2">
        <v>1</v>
      </c>
      <c r="G64" s="13">
        <f t="shared" si="33"/>
        <v>-3.333333333333333</v>
      </c>
      <c r="I64" s="2" t="s">
        <v>12</v>
      </c>
      <c r="J64" s="7">
        <v>27</v>
      </c>
      <c r="K64" s="7">
        <v>9</v>
      </c>
      <c r="L64" s="7">
        <v>19.3</v>
      </c>
      <c r="M64" s="3">
        <f t="shared" si="32"/>
        <v>18.433333333333334</v>
      </c>
      <c r="N64" s="7">
        <v>28</v>
      </c>
      <c r="O64" s="13">
        <f t="shared" si="34"/>
        <v>9.5666666666666664</v>
      </c>
    </row>
    <row r="65" spans="1:15" ht="12" customHeight="1" x14ac:dyDescent="0.2">
      <c r="A65" s="2" t="s">
        <v>14</v>
      </c>
      <c r="B65" s="2">
        <v>0</v>
      </c>
      <c r="C65" s="2">
        <v>0</v>
      </c>
      <c r="D65" s="2">
        <v>1</v>
      </c>
      <c r="E65" s="3">
        <f t="shared" si="31"/>
        <v>0.33333333333333331</v>
      </c>
      <c r="F65" s="2">
        <v>1</v>
      </c>
      <c r="G65" s="13">
        <f t="shared" si="33"/>
        <v>0.66666666666666674</v>
      </c>
      <c r="I65" s="2" t="s">
        <v>14</v>
      </c>
      <c r="J65" s="7">
        <v>18</v>
      </c>
      <c r="K65" s="7">
        <v>31</v>
      </c>
      <c r="L65" s="7">
        <v>40</v>
      </c>
      <c r="M65" s="3">
        <f t="shared" si="32"/>
        <v>29.666666666666668</v>
      </c>
      <c r="N65" s="7">
        <v>27</v>
      </c>
      <c r="O65" s="13">
        <f t="shared" si="34"/>
        <v>-2.6666666666666679</v>
      </c>
    </row>
    <row r="66" spans="1:15" ht="12" customHeight="1" x14ac:dyDescent="0.2">
      <c r="A66" s="2" t="s">
        <v>43</v>
      </c>
      <c r="B66" s="2">
        <v>0</v>
      </c>
      <c r="C66" s="2">
        <v>0</v>
      </c>
      <c r="D66" s="2">
        <v>0</v>
      </c>
      <c r="E66" s="3">
        <f t="shared" si="31"/>
        <v>0</v>
      </c>
      <c r="F66" s="2">
        <v>0</v>
      </c>
      <c r="G66" s="13">
        <f t="shared" si="33"/>
        <v>0</v>
      </c>
      <c r="I66" s="2" t="s">
        <v>43</v>
      </c>
      <c r="J66" s="2">
        <v>16</v>
      </c>
      <c r="K66" s="2">
        <v>32</v>
      </c>
      <c r="L66" s="2">
        <v>48</v>
      </c>
      <c r="M66" s="3">
        <f t="shared" si="32"/>
        <v>32</v>
      </c>
      <c r="N66" s="2">
        <v>28</v>
      </c>
      <c r="O66" s="13">
        <f t="shared" si="34"/>
        <v>-4</v>
      </c>
    </row>
    <row r="67" spans="1:15" ht="12" customHeight="1" x14ac:dyDescent="0.2">
      <c r="A67" s="2" t="s">
        <v>15</v>
      </c>
      <c r="B67" s="2"/>
      <c r="C67" s="2">
        <v>0</v>
      </c>
      <c r="D67" s="2">
        <v>0</v>
      </c>
      <c r="E67" s="3">
        <f t="shared" si="31"/>
        <v>0</v>
      </c>
      <c r="F67" s="2">
        <v>0</v>
      </c>
      <c r="G67" s="13">
        <f t="shared" si="33"/>
        <v>0</v>
      </c>
      <c r="I67" s="2" t="s">
        <v>15</v>
      </c>
      <c r="J67" s="7">
        <v>11</v>
      </c>
      <c r="K67" s="7">
        <v>12</v>
      </c>
      <c r="L67" s="7">
        <v>18</v>
      </c>
      <c r="M67" s="3">
        <f t="shared" si="32"/>
        <v>13.666666666666666</v>
      </c>
      <c r="N67" s="7">
        <v>16</v>
      </c>
      <c r="O67" s="13">
        <f t="shared" si="34"/>
        <v>2.3333333333333339</v>
      </c>
    </row>
    <row r="68" spans="1:15" ht="12" customHeight="1" x14ac:dyDescent="0.2">
      <c r="A68" s="2" t="s">
        <v>42</v>
      </c>
      <c r="B68" s="2">
        <v>0</v>
      </c>
      <c r="C68" s="2">
        <v>0</v>
      </c>
      <c r="D68" s="2">
        <v>4</v>
      </c>
      <c r="E68" s="3">
        <f t="shared" si="31"/>
        <v>1.3333333333333333</v>
      </c>
      <c r="F68" s="2">
        <v>0</v>
      </c>
      <c r="G68" s="13">
        <f t="shared" si="33"/>
        <v>-1.3333333333333333</v>
      </c>
      <c r="I68" s="2" t="s">
        <v>42</v>
      </c>
      <c r="J68" s="7">
        <v>19</v>
      </c>
      <c r="K68" s="7">
        <v>34</v>
      </c>
      <c r="L68" s="7">
        <v>41</v>
      </c>
      <c r="M68" s="3">
        <f t="shared" si="32"/>
        <v>31.333333333333332</v>
      </c>
      <c r="N68" s="7">
        <v>31</v>
      </c>
      <c r="O68" s="13">
        <f t="shared" si="34"/>
        <v>-0.33333333333333215</v>
      </c>
    </row>
    <row r="69" spans="1:15" ht="12" customHeight="1" x14ac:dyDescent="0.2">
      <c r="A69" s="4"/>
      <c r="B69" s="8" t="s">
        <v>39</v>
      </c>
      <c r="C69" s="8" t="s">
        <v>10</v>
      </c>
      <c r="D69" s="10"/>
      <c r="E69" s="9">
        <f>SUM(E62:E68)</f>
        <v>8.6666666666666661</v>
      </c>
      <c r="F69" s="10">
        <f>SUM(F62:F68)</f>
        <v>5</v>
      </c>
      <c r="G69" s="14">
        <f>SUM(G62:G68)</f>
        <v>-3.6666666666666661</v>
      </c>
      <c r="I69" s="4"/>
      <c r="J69" s="8" t="s">
        <v>39</v>
      </c>
      <c r="K69" s="8" t="s">
        <v>10</v>
      </c>
      <c r="L69" s="9"/>
      <c r="M69" s="9">
        <f>SUM(M62:M68)</f>
        <v>145.76666666666668</v>
      </c>
      <c r="N69" s="9">
        <f>SUM(N62:N68)</f>
        <v>170</v>
      </c>
      <c r="O69" s="14">
        <f>SUM(O62:O68)</f>
        <v>24.233333333333331</v>
      </c>
    </row>
    <row r="70" spans="1:15" ht="12" customHeight="1" x14ac:dyDescent="0.2">
      <c r="I70" s="4"/>
      <c r="J70" s="5"/>
      <c r="L70" s="23"/>
      <c r="M70" s="6"/>
    </row>
    <row r="71" spans="1:15" ht="12" customHeight="1" x14ac:dyDescent="0.2">
      <c r="A71" s="1" t="s">
        <v>5</v>
      </c>
      <c r="B71" s="2">
        <f t="shared" ref="B71:G71" si="35">B61</f>
        <v>2019</v>
      </c>
      <c r="C71" s="2">
        <f t="shared" si="35"/>
        <v>2022</v>
      </c>
      <c r="D71" s="2">
        <f t="shared" si="35"/>
        <v>2023</v>
      </c>
      <c r="E71" s="2" t="str">
        <f t="shared" si="35"/>
        <v>Medel</v>
      </c>
      <c r="F71" s="2">
        <f t="shared" si="35"/>
        <v>2024</v>
      </c>
      <c r="G71" s="8" t="str">
        <f t="shared" si="35"/>
        <v xml:space="preserve">Ökning </v>
      </c>
      <c r="H71" s="27"/>
      <c r="I71" s="8" t="s">
        <v>49</v>
      </c>
      <c r="J71" s="2">
        <f>J61</f>
        <v>2019</v>
      </c>
      <c r="K71" s="2">
        <f>K61</f>
        <v>2022</v>
      </c>
      <c r="L71" s="2">
        <f>L61</f>
        <v>2023</v>
      </c>
      <c r="M71" s="2" t="str">
        <f>M61</f>
        <v>Medel</v>
      </c>
      <c r="N71" s="2">
        <f>N61</f>
        <v>2024</v>
      </c>
      <c r="O71" s="1" t="s">
        <v>34</v>
      </c>
    </row>
    <row r="72" spans="1:15" ht="12" customHeight="1" x14ac:dyDescent="0.2">
      <c r="A72" s="2" t="s">
        <v>58</v>
      </c>
      <c r="B72" s="2">
        <v>0</v>
      </c>
      <c r="C72" s="2">
        <v>4</v>
      </c>
      <c r="D72" s="2">
        <v>3</v>
      </c>
      <c r="E72" s="3">
        <f t="shared" ref="E72:E78" si="36">AVERAGE(B72:D72)</f>
        <v>2.3333333333333335</v>
      </c>
      <c r="F72" s="2">
        <v>0</v>
      </c>
      <c r="G72" s="13">
        <v>0</v>
      </c>
      <c r="I72" s="2" t="s">
        <v>58</v>
      </c>
      <c r="J72" s="7">
        <v>1</v>
      </c>
      <c r="K72" s="7">
        <v>1</v>
      </c>
      <c r="L72" s="7">
        <v>0</v>
      </c>
      <c r="M72" s="3">
        <f t="shared" ref="M72:M78" si="37">AVERAGE(J72:L72)</f>
        <v>0.66666666666666663</v>
      </c>
      <c r="N72" s="7">
        <v>4</v>
      </c>
      <c r="O72" s="13">
        <f>IF(N72="","",N72-M72)</f>
        <v>3.3333333333333335</v>
      </c>
    </row>
    <row r="73" spans="1:15" ht="12" customHeight="1" x14ac:dyDescent="0.2">
      <c r="A73" s="2" t="s">
        <v>13</v>
      </c>
      <c r="B73" s="2">
        <v>0</v>
      </c>
      <c r="C73" s="2">
        <v>0</v>
      </c>
      <c r="D73" s="2">
        <v>0</v>
      </c>
      <c r="E73" s="3">
        <f t="shared" si="36"/>
        <v>0</v>
      </c>
      <c r="F73" s="2"/>
      <c r="G73" s="13" t="str">
        <f t="shared" ref="G73:G78" si="38">IF(F73="","",F73-E73)</f>
        <v/>
      </c>
      <c r="I73" s="2" t="s">
        <v>13</v>
      </c>
      <c r="J73" s="7">
        <v>7</v>
      </c>
      <c r="K73" s="7">
        <v>2</v>
      </c>
      <c r="L73" s="7">
        <v>3</v>
      </c>
      <c r="M73" s="3">
        <f t="shared" si="37"/>
        <v>4</v>
      </c>
      <c r="N73" s="7">
        <v>5</v>
      </c>
      <c r="O73" s="13">
        <f t="shared" ref="O73:O78" si="39">IF(N73="","",N73-M73)</f>
        <v>1</v>
      </c>
    </row>
    <row r="74" spans="1:15" ht="12" customHeight="1" x14ac:dyDescent="0.2">
      <c r="A74" s="2" t="s">
        <v>12</v>
      </c>
      <c r="B74" s="2">
        <v>2</v>
      </c>
      <c r="C74" s="2">
        <v>0</v>
      </c>
      <c r="D74" s="2">
        <v>0</v>
      </c>
      <c r="E74" s="3">
        <f t="shared" si="36"/>
        <v>0.66666666666666663</v>
      </c>
      <c r="F74" s="2">
        <v>0</v>
      </c>
      <c r="G74" s="13">
        <f t="shared" si="38"/>
        <v>-0.66666666666666663</v>
      </c>
      <c r="I74" s="2" t="s">
        <v>12</v>
      </c>
      <c r="J74" s="7">
        <v>5</v>
      </c>
      <c r="K74" s="7">
        <v>4</v>
      </c>
      <c r="L74" s="7">
        <v>4</v>
      </c>
      <c r="M74" s="3">
        <f t="shared" si="37"/>
        <v>4.333333333333333</v>
      </c>
      <c r="N74" s="7">
        <v>1</v>
      </c>
      <c r="O74" s="13">
        <f t="shared" si="39"/>
        <v>-3.333333333333333</v>
      </c>
    </row>
    <row r="75" spans="1:15" ht="12" customHeight="1" x14ac:dyDescent="0.2">
      <c r="A75" s="2" t="s">
        <v>14</v>
      </c>
      <c r="B75" s="2">
        <v>0</v>
      </c>
      <c r="C75" s="2">
        <v>0</v>
      </c>
      <c r="D75" s="2">
        <v>0</v>
      </c>
      <c r="E75" s="3">
        <f t="shared" si="36"/>
        <v>0</v>
      </c>
      <c r="F75" s="2">
        <v>1</v>
      </c>
      <c r="G75" s="13">
        <f t="shared" si="38"/>
        <v>1</v>
      </c>
      <c r="I75" s="2" t="s">
        <v>14</v>
      </c>
      <c r="J75" s="7">
        <v>3</v>
      </c>
      <c r="K75" s="7">
        <v>0</v>
      </c>
      <c r="L75" s="7">
        <v>2</v>
      </c>
      <c r="M75" s="3">
        <f t="shared" si="37"/>
        <v>1.6666666666666667</v>
      </c>
      <c r="N75" s="7">
        <v>2</v>
      </c>
      <c r="O75" s="13">
        <f t="shared" si="39"/>
        <v>0.33333333333333326</v>
      </c>
    </row>
    <row r="76" spans="1:15" ht="12" customHeight="1" x14ac:dyDescent="0.2">
      <c r="A76" s="2" t="s">
        <v>43</v>
      </c>
      <c r="B76" s="2">
        <v>0</v>
      </c>
      <c r="C76" s="2">
        <v>0</v>
      </c>
      <c r="D76" s="2">
        <v>0</v>
      </c>
      <c r="E76" s="3">
        <f t="shared" si="36"/>
        <v>0</v>
      </c>
      <c r="F76" s="2">
        <v>0</v>
      </c>
      <c r="G76" s="13">
        <f t="shared" si="38"/>
        <v>0</v>
      </c>
      <c r="I76" s="2" t="s">
        <v>43</v>
      </c>
      <c r="J76" s="2">
        <v>0</v>
      </c>
      <c r="K76" s="2">
        <v>0</v>
      </c>
      <c r="L76" s="2">
        <v>0</v>
      </c>
      <c r="M76" s="3">
        <f t="shared" si="37"/>
        <v>0</v>
      </c>
      <c r="N76" s="2">
        <v>0</v>
      </c>
      <c r="O76" s="13">
        <f t="shared" si="39"/>
        <v>0</v>
      </c>
    </row>
    <row r="77" spans="1:15" ht="12" customHeight="1" x14ac:dyDescent="0.2">
      <c r="A77" s="2" t="s">
        <v>15</v>
      </c>
      <c r="B77" s="2" t="s">
        <v>50</v>
      </c>
      <c r="C77" s="2">
        <v>0</v>
      </c>
      <c r="D77" s="2">
        <v>0</v>
      </c>
      <c r="E77" s="3">
        <f t="shared" si="36"/>
        <v>0</v>
      </c>
      <c r="F77" s="2">
        <v>0</v>
      </c>
      <c r="G77" s="13">
        <f t="shared" si="38"/>
        <v>0</v>
      </c>
      <c r="I77" s="2" t="s">
        <v>15</v>
      </c>
      <c r="J77" s="7">
        <v>2</v>
      </c>
      <c r="K77" s="7">
        <v>2</v>
      </c>
      <c r="L77" s="7">
        <v>1</v>
      </c>
      <c r="M77" s="3">
        <f t="shared" si="37"/>
        <v>1.6666666666666667</v>
      </c>
      <c r="N77" s="7">
        <v>1</v>
      </c>
      <c r="O77" s="13">
        <f t="shared" si="39"/>
        <v>-0.66666666666666674</v>
      </c>
    </row>
    <row r="78" spans="1:15" ht="12" customHeight="1" x14ac:dyDescent="0.2">
      <c r="A78" s="2" t="s">
        <v>42</v>
      </c>
      <c r="B78" s="2">
        <v>0</v>
      </c>
      <c r="C78" s="2">
        <v>0</v>
      </c>
      <c r="D78" s="2">
        <v>0</v>
      </c>
      <c r="E78" s="3">
        <f t="shared" si="36"/>
        <v>0</v>
      </c>
      <c r="F78" s="2">
        <v>0</v>
      </c>
      <c r="G78" s="13">
        <f t="shared" si="38"/>
        <v>0</v>
      </c>
      <c r="I78" s="2" t="s">
        <v>42</v>
      </c>
      <c r="J78" s="3">
        <v>1</v>
      </c>
      <c r="K78" s="3">
        <v>0</v>
      </c>
      <c r="L78" s="3">
        <v>5</v>
      </c>
      <c r="M78" s="3">
        <f t="shared" si="37"/>
        <v>2</v>
      </c>
      <c r="N78" s="3">
        <v>3</v>
      </c>
      <c r="O78" s="13">
        <f t="shared" si="39"/>
        <v>1</v>
      </c>
    </row>
    <row r="79" spans="1:15" ht="12" customHeight="1" x14ac:dyDescent="0.2">
      <c r="A79" s="4"/>
      <c r="B79" s="8" t="s">
        <v>39</v>
      </c>
      <c r="C79" s="8" t="s">
        <v>10</v>
      </c>
      <c r="D79" s="10"/>
      <c r="E79" s="9">
        <f>SUM(E72:E78)</f>
        <v>3</v>
      </c>
      <c r="F79" s="10">
        <f>SUM(F72:F78)</f>
        <v>1</v>
      </c>
      <c r="G79" s="14">
        <f>SUM(G72:G78)</f>
        <v>0.33333333333333337</v>
      </c>
      <c r="I79" s="4"/>
      <c r="J79" s="8" t="s">
        <v>39</v>
      </c>
      <c r="K79" s="8" t="s">
        <v>10</v>
      </c>
      <c r="L79" s="10"/>
      <c r="M79" s="9">
        <f>SUM(M72:M78)</f>
        <v>14.333333333333332</v>
      </c>
      <c r="N79" s="10">
        <f>SUM(N72:N78)</f>
        <v>16</v>
      </c>
      <c r="O79" s="14">
        <f>SUM(O72:O78)</f>
        <v>1.6666666666666674</v>
      </c>
    </row>
    <row r="80" spans="1:15" ht="12" customHeight="1" x14ac:dyDescent="0.2">
      <c r="A80" s="4"/>
      <c r="B80" s="19"/>
      <c r="C80" s="19"/>
      <c r="D80" s="20"/>
      <c r="E80" s="20"/>
      <c r="F80" s="20"/>
      <c r="G80" s="21"/>
      <c r="I80" s="4"/>
      <c r="J80" s="5"/>
      <c r="K80" s="19"/>
      <c r="L80" s="19"/>
      <c r="M80" s="20"/>
      <c r="N80" s="20"/>
      <c r="O80" s="21"/>
    </row>
    <row r="81" spans="1:15" ht="12" customHeight="1" x14ac:dyDescent="0.2">
      <c r="A81" s="1" t="s">
        <v>6</v>
      </c>
      <c r="B81" s="2">
        <f t="shared" ref="B81:G81" si="40">B71</f>
        <v>2019</v>
      </c>
      <c r="C81" s="2">
        <f t="shared" si="40"/>
        <v>2022</v>
      </c>
      <c r="D81" s="2">
        <f t="shared" si="40"/>
        <v>2023</v>
      </c>
      <c r="E81" s="2" t="str">
        <f t="shared" si="40"/>
        <v>Medel</v>
      </c>
      <c r="F81" s="2">
        <f t="shared" si="40"/>
        <v>2024</v>
      </c>
      <c r="G81" s="8" t="str">
        <f t="shared" si="40"/>
        <v xml:space="preserve">Ökning </v>
      </c>
      <c r="I81" s="8" t="s">
        <v>59</v>
      </c>
      <c r="J81" s="2">
        <f>J71</f>
        <v>2019</v>
      </c>
      <c r="K81" s="2">
        <f>K71</f>
        <v>2022</v>
      </c>
      <c r="L81" s="2">
        <f>L71</f>
        <v>2023</v>
      </c>
      <c r="M81" s="2" t="str">
        <f>M71</f>
        <v>Medel</v>
      </c>
      <c r="N81" s="2">
        <f>N71</f>
        <v>2024</v>
      </c>
      <c r="O81" s="1" t="s">
        <v>34</v>
      </c>
    </row>
    <row r="82" spans="1:15" ht="12" customHeight="1" x14ac:dyDescent="0.2">
      <c r="A82" s="2" t="s">
        <v>58</v>
      </c>
      <c r="B82" s="2">
        <v>0</v>
      </c>
      <c r="C82" s="2">
        <v>0</v>
      </c>
      <c r="D82" s="2">
        <v>0</v>
      </c>
      <c r="E82" s="3">
        <f t="shared" ref="E82:E88" si="41">AVERAGE(B82:D82)</f>
        <v>0</v>
      </c>
      <c r="F82" s="2">
        <v>0</v>
      </c>
      <c r="G82" s="13">
        <v>0</v>
      </c>
      <c r="I82" s="2" t="s">
        <v>58</v>
      </c>
      <c r="J82" s="7">
        <v>0</v>
      </c>
      <c r="K82" s="7">
        <v>0</v>
      </c>
      <c r="L82" s="7">
        <v>0</v>
      </c>
      <c r="M82" s="3">
        <f t="shared" ref="M82:M88" si="42">AVERAGE(J82:L82)</f>
        <v>0</v>
      </c>
      <c r="N82" s="7">
        <v>0</v>
      </c>
      <c r="O82" s="13">
        <f>IF(N82="","",N82-M82)</f>
        <v>0</v>
      </c>
    </row>
    <row r="83" spans="1:15" ht="12" customHeight="1" x14ac:dyDescent="0.2">
      <c r="A83" s="2" t="s">
        <v>13</v>
      </c>
      <c r="B83" s="2">
        <v>5</v>
      </c>
      <c r="C83" s="2">
        <v>3</v>
      </c>
      <c r="D83" s="2">
        <v>0</v>
      </c>
      <c r="E83" s="3">
        <f t="shared" si="41"/>
        <v>2.6666666666666665</v>
      </c>
      <c r="F83" s="2">
        <v>1</v>
      </c>
      <c r="G83" s="13">
        <f t="shared" ref="G83:G88" si="43">IF(F83="","",F83-E83)</f>
        <v>-1.6666666666666665</v>
      </c>
      <c r="I83" s="2" t="s">
        <v>7</v>
      </c>
      <c r="J83" s="7">
        <v>0</v>
      </c>
      <c r="K83" s="7">
        <v>0</v>
      </c>
      <c r="L83" s="7">
        <v>0</v>
      </c>
      <c r="M83" s="3">
        <f t="shared" si="42"/>
        <v>0</v>
      </c>
      <c r="N83" s="7">
        <v>1</v>
      </c>
      <c r="O83" s="13">
        <f t="shared" ref="O83:O88" si="44">IF(N83="","",N83-M83)</f>
        <v>1</v>
      </c>
    </row>
    <row r="84" spans="1:15" ht="12" customHeight="1" x14ac:dyDescent="0.2">
      <c r="A84" s="2" t="s">
        <v>12</v>
      </c>
      <c r="B84" s="2">
        <v>4</v>
      </c>
      <c r="C84" s="2">
        <v>1</v>
      </c>
      <c r="D84" s="2">
        <v>1</v>
      </c>
      <c r="E84" s="3">
        <f t="shared" si="41"/>
        <v>2</v>
      </c>
      <c r="F84" s="2">
        <v>1</v>
      </c>
      <c r="G84" s="13">
        <f t="shared" si="43"/>
        <v>-1</v>
      </c>
      <c r="I84" s="2" t="s">
        <v>11</v>
      </c>
      <c r="J84" s="7">
        <v>0</v>
      </c>
      <c r="K84" s="7">
        <v>0</v>
      </c>
      <c r="L84" s="7">
        <v>0</v>
      </c>
      <c r="M84" s="3">
        <f t="shared" si="42"/>
        <v>0</v>
      </c>
      <c r="N84" s="7">
        <v>0</v>
      </c>
      <c r="O84" s="13">
        <f t="shared" si="44"/>
        <v>0</v>
      </c>
    </row>
    <row r="85" spans="1:15" ht="12" customHeight="1" x14ac:dyDescent="0.2">
      <c r="A85" s="2" t="s">
        <v>14</v>
      </c>
      <c r="B85" s="2">
        <v>4</v>
      </c>
      <c r="C85" s="2">
        <v>0</v>
      </c>
      <c r="D85" s="2">
        <v>1</v>
      </c>
      <c r="E85" s="3">
        <f t="shared" si="41"/>
        <v>1.6666666666666667</v>
      </c>
      <c r="F85" s="2">
        <v>1</v>
      </c>
      <c r="G85" s="13">
        <f t="shared" si="43"/>
        <v>-0.66666666666666674</v>
      </c>
      <c r="I85" s="2" t="s">
        <v>8</v>
      </c>
      <c r="J85" s="7">
        <v>0</v>
      </c>
      <c r="K85" s="7">
        <v>0</v>
      </c>
      <c r="L85" s="7">
        <v>0</v>
      </c>
      <c r="M85" s="3">
        <f t="shared" si="42"/>
        <v>0</v>
      </c>
      <c r="N85" s="7">
        <v>0</v>
      </c>
      <c r="O85" s="13">
        <f t="shared" si="44"/>
        <v>0</v>
      </c>
    </row>
    <row r="86" spans="1:15" ht="12" customHeight="1" x14ac:dyDescent="0.2">
      <c r="A86" s="2" t="s">
        <v>43</v>
      </c>
      <c r="B86" s="2">
        <v>0</v>
      </c>
      <c r="C86" s="2">
        <v>0</v>
      </c>
      <c r="D86" s="2">
        <v>0</v>
      </c>
      <c r="E86" s="3">
        <f t="shared" si="41"/>
        <v>0</v>
      </c>
      <c r="F86" s="2">
        <v>0</v>
      </c>
      <c r="G86" s="13">
        <f t="shared" si="43"/>
        <v>0</v>
      </c>
      <c r="I86" s="2" t="s">
        <v>43</v>
      </c>
      <c r="J86" s="2">
        <v>0</v>
      </c>
      <c r="K86" s="2">
        <v>0</v>
      </c>
      <c r="L86" s="2">
        <v>0</v>
      </c>
      <c r="M86" s="3">
        <f t="shared" si="42"/>
        <v>0</v>
      </c>
      <c r="N86" s="2">
        <v>0</v>
      </c>
      <c r="O86" s="13">
        <f t="shared" si="44"/>
        <v>0</v>
      </c>
    </row>
    <row r="87" spans="1:15" ht="12" customHeight="1" x14ac:dyDescent="0.2">
      <c r="A87" s="2" t="s">
        <v>15</v>
      </c>
      <c r="B87" s="2">
        <v>1</v>
      </c>
      <c r="C87" s="2">
        <v>2</v>
      </c>
      <c r="D87" s="2">
        <v>0</v>
      </c>
      <c r="E87" s="3">
        <f t="shared" si="41"/>
        <v>1</v>
      </c>
      <c r="F87" s="2">
        <v>1</v>
      </c>
      <c r="G87" s="13">
        <f t="shared" si="43"/>
        <v>0</v>
      </c>
      <c r="I87" s="2" t="s">
        <v>9</v>
      </c>
      <c r="J87" s="7">
        <v>0</v>
      </c>
      <c r="K87" s="7">
        <v>0</v>
      </c>
      <c r="L87" s="7">
        <v>0</v>
      </c>
      <c r="M87" s="3">
        <f t="shared" si="42"/>
        <v>0</v>
      </c>
      <c r="N87" s="7">
        <v>0</v>
      </c>
      <c r="O87" s="13">
        <f t="shared" si="44"/>
        <v>0</v>
      </c>
    </row>
    <row r="88" spans="1:15" ht="12" customHeight="1" x14ac:dyDescent="0.2">
      <c r="A88" s="2" t="s">
        <v>42</v>
      </c>
      <c r="B88" s="2">
        <v>4</v>
      </c>
      <c r="C88" s="2">
        <v>4</v>
      </c>
      <c r="D88" s="2">
        <v>0</v>
      </c>
      <c r="E88" s="3">
        <f t="shared" si="41"/>
        <v>2.6666666666666665</v>
      </c>
      <c r="F88" s="2">
        <v>0</v>
      </c>
      <c r="G88" s="13">
        <f t="shared" si="43"/>
        <v>-2.6666666666666665</v>
      </c>
      <c r="I88" s="2" t="s">
        <v>42</v>
      </c>
      <c r="J88" s="3">
        <v>0</v>
      </c>
      <c r="K88" s="3">
        <v>0</v>
      </c>
      <c r="L88" s="3">
        <v>0</v>
      </c>
      <c r="M88" s="3">
        <f t="shared" si="42"/>
        <v>0</v>
      </c>
      <c r="N88" s="3">
        <v>0</v>
      </c>
      <c r="O88" s="13">
        <f t="shared" si="44"/>
        <v>0</v>
      </c>
    </row>
    <row r="89" spans="1:15" ht="12" customHeight="1" x14ac:dyDescent="0.2">
      <c r="A89" s="4"/>
      <c r="B89" s="8" t="s">
        <v>39</v>
      </c>
      <c r="C89" s="8" t="s">
        <v>10</v>
      </c>
      <c r="D89" s="12"/>
      <c r="E89" s="9">
        <f>SUM(E82:E88)</f>
        <v>10</v>
      </c>
      <c r="F89" s="10">
        <f>SUM(F82:F88)</f>
        <v>4</v>
      </c>
      <c r="G89" s="14">
        <f>SUM(G82:G88)</f>
        <v>-6</v>
      </c>
      <c r="I89" s="4"/>
      <c r="J89" s="8" t="s">
        <v>39</v>
      </c>
      <c r="K89" s="8" t="s">
        <v>10</v>
      </c>
      <c r="L89" s="10"/>
      <c r="M89" s="9">
        <f>SUM(M82:M88)</f>
        <v>0</v>
      </c>
      <c r="N89" s="10">
        <f>SUM(N82:N88)</f>
        <v>1</v>
      </c>
      <c r="O89" s="14">
        <f>SUM(O82:O88)</f>
        <v>1</v>
      </c>
    </row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  <row r="97" spans="1:14" ht="12" customHeight="1" x14ac:dyDescent="0.2"/>
    <row r="98" spans="1:14" ht="12" customHeight="1" x14ac:dyDescent="0.2"/>
    <row r="99" spans="1:14" ht="12" customHeight="1" x14ac:dyDescent="0.2"/>
    <row r="100" spans="1:14" ht="12" customHeight="1" x14ac:dyDescent="0.2"/>
    <row r="101" spans="1:14" ht="12" customHeight="1" x14ac:dyDescent="0.2"/>
    <row r="102" spans="1:14" ht="12" customHeight="1" x14ac:dyDescent="0.2"/>
    <row r="103" spans="1:14" ht="12" customHeight="1" x14ac:dyDescent="0.2"/>
    <row r="104" spans="1:14" ht="12" customHeight="1" x14ac:dyDescent="0.2">
      <c r="I104" s="28" t="s">
        <v>53</v>
      </c>
      <c r="J104" t="s">
        <v>56</v>
      </c>
      <c r="K104" t="s">
        <v>54</v>
      </c>
      <c r="L104" t="s">
        <v>55</v>
      </c>
      <c r="N104" s="23" t="s">
        <v>39</v>
      </c>
    </row>
    <row r="105" spans="1:14" ht="12" customHeight="1" x14ac:dyDescent="0.2">
      <c r="A105" s="15" t="s">
        <v>37</v>
      </c>
      <c r="B105" s="17"/>
      <c r="D105" s="24" t="s">
        <v>51</v>
      </c>
      <c r="E105" s="16"/>
      <c r="F105" s="17"/>
      <c r="G105" s="18">
        <f>E9+M9+E19+M19+E29+M29+E39+M39+E49+M49+E59+M59+E69+M69+E79+M79+E89</f>
        <v>1373.1666666666667</v>
      </c>
      <c r="I105" s="25" t="s">
        <v>0</v>
      </c>
      <c r="J105" s="29">
        <f>Medelv.!F9</f>
        <v>191</v>
      </c>
      <c r="K105" s="29">
        <f>Medelv.!G9</f>
        <v>35.666666666666664</v>
      </c>
      <c r="L105">
        <v>1</v>
      </c>
      <c r="N105" s="23" t="s">
        <v>39</v>
      </c>
    </row>
    <row r="106" spans="1:14" x14ac:dyDescent="0.2">
      <c r="D106" s="33" t="s">
        <v>57</v>
      </c>
      <c r="E106" s="34"/>
      <c r="F106" s="35"/>
      <c r="G106" s="18">
        <f>SUM(F9+N9+F19+N19+F29+N29+F39+N39+F49+N49+F59+N59+F69+N69+F79+N79+F89)</f>
        <v>1286.5</v>
      </c>
      <c r="I106" s="25" t="s">
        <v>2</v>
      </c>
      <c r="J106" s="14">
        <f>Medelv.!N69</f>
        <v>170</v>
      </c>
      <c r="K106" s="14">
        <f>Medelv.!O69</f>
        <v>24.233333333333331</v>
      </c>
      <c r="L106">
        <v>2</v>
      </c>
      <c r="N106" s="23" t="s">
        <v>39</v>
      </c>
    </row>
    <row r="107" spans="1:14" x14ac:dyDescent="0.2">
      <c r="I107" s="25" t="s">
        <v>28</v>
      </c>
      <c r="J107" s="14">
        <f>Medelv.!F49</f>
        <v>86.3</v>
      </c>
      <c r="K107" s="14">
        <f>Medelv.!G49</f>
        <v>22.133333333333333</v>
      </c>
      <c r="L107">
        <v>3</v>
      </c>
      <c r="N107" s="23" t="s">
        <v>39</v>
      </c>
    </row>
    <row r="108" spans="1:14" x14ac:dyDescent="0.2">
      <c r="D108" s="22"/>
      <c r="E108" s="15" t="s">
        <v>38</v>
      </c>
      <c r="F108" s="17"/>
      <c r="G108" s="18">
        <f>G106-G105-0.1</f>
        <v>-86.766666666666737</v>
      </c>
      <c r="I108" s="26" t="s">
        <v>41</v>
      </c>
      <c r="J108" s="14">
        <f>Medelv.!N29</f>
        <v>16</v>
      </c>
      <c r="K108" s="14">
        <f>Medelv.!O29</f>
        <v>7.9999999999999991</v>
      </c>
      <c r="L108">
        <v>4</v>
      </c>
      <c r="N108" s="23" t="s">
        <v>39</v>
      </c>
    </row>
    <row r="109" spans="1:14" x14ac:dyDescent="0.2">
      <c r="I109" s="25" t="s">
        <v>3</v>
      </c>
      <c r="J109" s="14">
        <f>Medelv.!N79</f>
        <v>16</v>
      </c>
      <c r="K109" s="14">
        <f>Medelv.!O79</f>
        <v>1.6666666666666674</v>
      </c>
      <c r="L109">
        <v>5</v>
      </c>
      <c r="N109" s="23" t="s">
        <v>39</v>
      </c>
    </row>
    <row r="110" spans="1:14" x14ac:dyDescent="0.2">
      <c r="I110" s="25" t="s">
        <v>60</v>
      </c>
      <c r="J110" s="14">
        <f>Medelv.!N89</f>
        <v>1</v>
      </c>
      <c r="K110" s="14">
        <f>Medelv.!O89</f>
        <v>1</v>
      </c>
      <c r="L110">
        <v>7</v>
      </c>
    </row>
    <row r="111" spans="1:14" x14ac:dyDescent="0.2">
      <c r="I111" s="25" t="s">
        <v>4</v>
      </c>
      <c r="J111" s="14">
        <f>Medelv.!F79</f>
        <v>1</v>
      </c>
      <c r="K111" s="14">
        <f>Medelv.!G79</f>
        <v>0.33333333333333337</v>
      </c>
      <c r="L111">
        <v>6</v>
      </c>
    </row>
    <row r="112" spans="1:14" x14ac:dyDescent="0.2">
      <c r="I112" s="25" t="s">
        <v>40</v>
      </c>
      <c r="J112" s="14">
        <f>Medelv.!N9</f>
        <v>0</v>
      </c>
      <c r="K112" s="14">
        <f>Medelv.!O9</f>
        <v>-0.66666666666666663</v>
      </c>
      <c r="L112">
        <v>8</v>
      </c>
    </row>
    <row r="113" spans="9:13" x14ac:dyDescent="0.2">
      <c r="I113" s="25" t="s">
        <v>30</v>
      </c>
      <c r="J113" s="14">
        <f>Medelv.!F69</f>
        <v>5</v>
      </c>
      <c r="K113" s="14">
        <f>Medelv.!G69</f>
        <v>-3.6666666666666661</v>
      </c>
      <c r="L113">
        <v>9</v>
      </c>
    </row>
    <row r="114" spans="9:13" x14ac:dyDescent="0.2">
      <c r="I114" s="25" t="s">
        <v>27</v>
      </c>
      <c r="J114" s="14">
        <f>Medelv.!F39</f>
        <v>5</v>
      </c>
      <c r="K114" s="14">
        <f>Medelv.!G39</f>
        <v>-4.3333333333333339</v>
      </c>
      <c r="L114">
        <v>10</v>
      </c>
    </row>
    <row r="115" spans="9:13" x14ac:dyDescent="0.2">
      <c r="I115" s="25" t="s">
        <v>31</v>
      </c>
      <c r="J115" s="14">
        <f>Medelv.!N49</f>
        <v>16</v>
      </c>
      <c r="K115" s="14">
        <f>Medelv.!O49</f>
        <v>-5.666666666666667</v>
      </c>
      <c r="L115">
        <v>11</v>
      </c>
    </row>
    <row r="116" spans="9:13" x14ac:dyDescent="0.2">
      <c r="I116" s="25" t="s">
        <v>6</v>
      </c>
      <c r="J116" s="14">
        <f>Medelv.!F89</f>
        <v>4</v>
      </c>
      <c r="K116" s="14">
        <f>Medelv.!G89</f>
        <v>-6</v>
      </c>
      <c r="L116">
        <v>12</v>
      </c>
    </row>
    <row r="117" spans="9:13" x14ac:dyDescent="0.2">
      <c r="I117" s="25" t="s">
        <v>18</v>
      </c>
      <c r="J117" s="14">
        <f>Medelv.!F19</f>
        <v>38</v>
      </c>
      <c r="K117" s="14">
        <f>Medelv.!G19</f>
        <v>-10</v>
      </c>
      <c r="L117">
        <v>13</v>
      </c>
    </row>
    <row r="118" spans="9:13" x14ac:dyDescent="0.2">
      <c r="I118" s="25" t="s">
        <v>29</v>
      </c>
      <c r="J118" s="14">
        <f>Medelv.!F59</f>
        <v>15</v>
      </c>
      <c r="K118" s="14">
        <f>Medelv.!G59</f>
        <v>-11</v>
      </c>
      <c r="L118">
        <v>14</v>
      </c>
    </row>
    <row r="119" spans="9:13" x14ac:dyDescent="0.2">
      <c r="I119" s="25" t="s">
        <v>19</v>
      </c>
      <c r="J119" s="14">
        <f>Medelv.!F29</f>
        <v>220</v>
      </c>
      <c r="K119" s="14">
        <f>Medelv.!G29</f>
        <v>-13.066666666666674</v>
      </c>
      <c r="L119">
        <v>15</v>
      </c>
    </row>
    <row r="120" spans="9:13" x14ac:dyDescent="0.2">
      <c r="I120" s="25" t="s">
        <v>32</v>
      </c>
      <c r="J120" s="14">
        <f>Medelv.!N59</f>
        <v>153.69999999999999</v>
      </c>
      <c r="K120" s="14">
        <f>Medelv.!O59</f>
        <v>-31.300000000000004</v>
      </c>
      <c r="L120">
        <v>16</v>
      </c>
    </row>
    <row r="121" spans="9:13" x14ac:dyDescent="0.2">
      <c r="I121" s="25" t="s">
        <v>1</v>
      </c>
      <c r="J121" s="14">
        <f>Medelv.!N19</f>
        <v>254.5</v>
      </c>
      <c r="K121" s="14">
        <f>Medelv.!O19</f>
        <v>-44.666666666666671</v>
      </c>
      <c r="L121">
        <v>17</v>
      </c>
    </row>
    <row r="122" spans="9:13" x14ac:dyDescent="0.2">
      <c r="I122" s="25" t="s">
        <v>23</v>
      </c>
      <c r="J122" s="30">
        <f>Medelv.!N39</f>
        <v>95</v>
      </c>
      <c r="K122" s="30">
        <f>Medelv.!O39</f>
        <v>-46</v>
      </c>
      <c r="L122">
        <v>18</v>
      </c>
    </row>
    <row r="123" spans="9:13" x14ac:dyDescent="0.2">
      <c r="I123" s="31"/>
      <c r="J123" s="32">
        <f>SUM(J105:J122)</f>
        <v>1287.5</v>
      </c>
      <c r="K123" s="32">
        <f>SUM(K105:K122)</f>
        <v>-83.333333333333371</v>
      </c>
    </row>
    <row r="125" spans="9:13" x14ac:dyDescent="0.2">
      <c r="M125" s="23" t="s">
        <v>39</v>
      </c>
    </row>
  </sheetData>
  <mergeCells count="1">
    <mergeCell ref="D106:F106"/>
  </mergeCells>
  <phoneticPr fontId="3" type="noConversion"/>
  <pageMargins left="0.74803149606299213" right="0.74803149606299213" top="0.78740157480314965" bottom="0.59055118110236227" header="0.51181102362204722" footer="0.51181102362204722"/>
  <pageSetup paperSize="9" orientation="landscape" horizontalDpi="4294967292" verticalDpi="4294967292" r:id="rId1"/>
  <headerFooter alignWithMargins="0">
    <oddHeader>&amp;CVandringspris DM tävlingar 2019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Medelv.</vt:lpstr>
    </vt:vector>
  </TitlesOfParts>
  <Company>Hemma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Elg</dc:creator>
  <cp:lastModifiedBy>Sven-Erik Dahlberg</cp:lastModifiedBy>
  <cp:lastPrinted>2020-01-14T17:32:12Z</cp:lastPrinted>
  <dcterms:created xsi:type="dcterms:W3CDTF">2009-05-31T20:58:59Z</dcterms:created>
  <dcterms:modified xsi:type="dcterms:W3CDTF">2024-09-29T15:07:16Z</dcterms:modified>
</cp:coreProperties>
</file>